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0-2021\WEB\FINANCIJE\"/>
    </mc:Choice>
  </mc:AlternateContent>
  <bookViews>
    <workbookView xWindow="0" yWindow="0" windowWidth="24420" windowHeight="11280"/>
  </bookViews>
  <sheets>
    <sheet name="SAŽETAK" sheetId="4" r:id="rId1"/>
    <sheet name="OPĆI DIO" sheetId="2" r:id="rId2"/>
    <sheet name="POSEBNI DIO" sheetId="1" r:id="rId3"/>
    <sheet name="ZAVRŠNE ODREDBE" sheetId="3" r:id="rId4"/>
  </sheets>
  <definedNames>
    <definedName name="_xlnm.Print_Titles" localSheetId="2">'POSEBNI DIO'!$6:$6</definedName>
  </definedNames>
  <calcPr calcId="152511"/>
</workbook>
</file>

<file path=xl/calcChain.xml><?xml version="1.0" encoding="utf-8"?>
<calcChain xmlns="http://schemas.openxmlformats.org/spreadsheetml/2006/main">
  <c r="E8" i="4" l="1"/>
  <c r="J17" i="1"/>
  <c r="J15" i="1"/>
  <c r="J22" i="1"/>
  <c r="J21" i="1"/>
  <c r="J19" i="1"/>
  <c r="J18" i="1"/>
  <c r="J16" i="1"/>
  <c r="J14" i="1"/>
  <c r="J12" i="1"/>
  <c r="J11" i="1"/>
  <c r="J10" i="1"/>
  <c r="I22" i="1"/>
  <c r="I21" i="1"/>
  <c r="I19" i="1"/>
  <c r="I18" i="1"/>
  <c r="I17" i="1"/>
  <c r="I16" i="1"/>
  <c r="I15" i="1"/>
  <c r="I14" i="1"/>
  <c r="I12" i="1"/>
  <c r="I11" i="1"/>
  <c r="I10" i="1"/>
  <c r="H22" i="1"/>
  <c r="H21" i="1"/>
  <c r="C18" i="2"/>
  <c r="C7" i="2"/>
  <c r="H19" i="1"/>
  <c r="H18" i="1"/>
  <c r="H17" i="1"/>
  <c r="H16" i="1"/>
  <c r="H15" i="1"/>
  <c r="H14" i="1"/>
  <c r="H12" i="1"/>
  <c r="H11" i="1"/>
  <c r="H10" i="1"/>
  <c r="E19" i="2" l="1"/>
  <c r="E23" i="2"/>
  <c r="E29" i="2"/>
  <c r="E31" i="2"/>
  <c r="E12" i="2"/>
  <c r="E11" i="2" s="1"/>
  <c r="C12" i="2"/>
  <c r="D12" i="2"/>
  <c r="E16" i="2"/>
  <c r="E13" i="2"/>
  <c r="E8" i="2"/>
  <c r="E31" i="4" l="1"/>
  <c r="D27" i="4"/>
  <c r="C27" i="4"/>
  <c r="E20" i="4"/>
  <c r="D20" i="4"/>
  <c r="C20" i="4"/>
  <c r="D11" i="4"/>
  <c r="D32" i="4" s="1"/>
  <c r="C11" i="4"/>
  <c r="C32" i="4" s="1"/>
  <c r="D8" i="4"/>
  <c r="D31" i="4" s="1"/>
  <c r="C8" i="4"/>
  <c r="D40" i="2"/>
  <c r="D39" i="2" s="1"/>
  <c r="C40" i="2"/>
  <c r="C39" i="2" s="1"/>
  <c r="D36" i="2"/>
  <c r="E34" i="2"/>
  <c r="D34" i="2"/>
  <c r="C34" i="2"/>
  <c r="D31" i="2"/>
  <c r="D29" i="2"/>
  <c r="C29" i="2"/>
  <c r="D23" i="2"/>
  <c r="D19" i="2"/>
  <c r="C16" i="2"/>
  <c r="D13" i="2"/>
  <c r="C13" i="2"/>
  <c r="D11" i="2"/>
  <c r="D8" i="2"/>
  <c r="C8" i="2"/>
  <c r="E27" i="4" l="1"/>
  <c r="D33" i="4"/>
  <c r="D14" i="4"/>
  <c r="E11" i="4"/>
  <c r="C14" i="4"/>
  <c r="C31" i="4"/>
  <c r="C33" i="4" s="1"/>
  <c r="D18" i="2"/>
  <c r="D33" i="2"/>
  <c r="E40" i="2"/>
  <c r="E39" i="2" s="1"/>
  <c r="E36" i="2"/>
  <c r="E33" i="2" s="1"/>
  <c r="D16" i="2"/>
  <c r="C19" i="2"/>
  <c r="C23" i="2"/>
  <c r="C31" i="2"/>
  <c r="C11" i="2"/>
  <c r="C36" i="2"/>
  <c r="C33" i="2" s="1"/>
  <c r="E32" i="4" l="1"/>
  <c r="E14" i="4"/>
  <c r="E7" i="2"/>
  <c r="E18" i="2"/>
  <c r="D7" i="2"/>
  <c r="D9" i="1" l="1"/>
  <c r="D8" i="1" s="1"/>
  <c r="D7" i="1" s="1"/>
  <c r="E9" i="1"/>
  <c r="E8" i="1" s="1"/>
  <c r="E7" i="1" s="1"/>
  <c r="C9" i="1"/>
  <c r="C8" i="1" s="1"/>
  <c r="C7" i="1" s="1"/>
</calcChain>
</file>

<file path=xl/sharedStrings.xml><?xml version="1.0" encoding="utf-8"?>
<sst xmlns="http://schemas.openxmlformats.org/spreadsheetml/2006/main" count="420" uniqueCount="138">
  <si>
    <t>Pror.
klas.</t>
  </si>
  <si>
    <t>Vrsta rashoda / izdataka</t>
  </si>
  <si>
    <t>Projekcija
2022.</t>
  </si>
  <si>
    <t>Projekcija
2023.</t>
  </si>
  <si>
    <t xml:space="preserve">UKUPNO RASHODI / IZDACI	</t>
  </si>
  <si>
    <t>Izvor 1. OPĆI PRIHODI I PRIMICI</t>
  </si>
  <si>
    <t>32</t>
  </si>
  <si>
    <t>Materijalni rashodi</t>
  </si>
  <si>
    <t>323</t>
  </si>
  <si>
    <t>Rashodi za usluge</t>
  </si>
  <si>
    <t>329</t>
  </si>
  <si>
    <t>Ostali nespomenuti rashodi poslovanja</t>
  </si>
  <si>
    <t>322</t>
  </si>
  <si>
    <t>Rashodi za materijal i energiju</t>
  </si>
  <si>
    <t>Izvor 4. POMOĆI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</si>
  <si>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</si>
  <si>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</si>
  <si>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</si>
  <si>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</si>
  <si>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</si>
  <si>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</si>
  <si>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</si>
  <si>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</si>
  <si>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321</t>
  </si>
  <si>
    <t>Naknade troškova zaposlenima</t>
  </si>
  <si>
    <t>Izvor 6. PRIHODI OD PRODAJE NEFINANCIJSKE IMOVINE</t>
  </si>
  <si>
    <t>37</t>
  </si>
  <si>
    <t>Naknade građanima i kućanstvima na temelju osiguranja i druge naknade</t>
  </si>
  <si>
    <t>372</t>
  </si>
  <si>
    <t>Ostale naknade građanima i kućanstvima iz proračuna</t>
  </si>
  <si>
    <t>34</t>
  </si>
  <si>
    <t>Financijski rashodi</t>
  </si>
  <si>
    <t>343</t>
  </si>
  <si>
    <t>Ostali financijski rashodi</t>
  </si>
  <si>
    <t>Rashodi za nabavu neproizvedene dugotrajne imovine</t>
  </si>
  <si>
    <t>Nematerijalna imovina</t>
  </si>
  <si>
    <t>42</t>
  </si>
  <si>
    <t>Rashodi za nabavu proizvedene dugotrajne imovine</t>
  </si>
  <si>
    <t>422</t>
  </si>
  <si>
    <t>Postrojenja i oprema</t>
  </si>
  <si>
    <t>Izvor 3. PRIHODI ZA POSEBNE NAMJENE</t>
  </si>
  <si>
    <t>324</t>
  </si>
  <si>
    <t xml:space="preserve">Naknade troškova osobama izvan radnog odnosa                                                        </t>
  </si>
  <si>
    <t>FUNKCIJSKA KLASIFIKACIJA 0912 Osnovno obrazovanje</t>
  </si>
  <si>
    <t>FUNKCIJSKA KLASIFIKACIJA 0960 Dodatne usluge u obrazovanju</t>
  </si>
  <si>
    <t>Izvor 5. DONACIJE</t>
  </si>
  <si>
    <t>Izvor 2. VLASTITI PRIHODI</t>
  </si>
  <si>
    <t>Razdjel 004 UPRAVNI ODJEL ZA DRUŠTVENE DJELATNOSTI</t>
  </si>
  <si>
    <t>424</t>
  </si>
  <si>
    <t>Knjige, umjetnička djela i ostale izložbene vrijednosti</t>
  </si>
  <si>
    <t>Glava 00430 OSNOVNE ŠKOLE</t>
  </si>
  <si>
    <t>Program 4070 DECENTRALIZIRANE FUNKCIJE</t>
  </si>
  <si>
    <t>Kapitalni projekt K407001 Ulaganja na materijalnoj imovini</t>
  </si>
  <si>
    <t>Program 4071 DODATNE POTREBE U OSNOVNOM ŠKOLSTVU</t>
  </si>
  <si>
    <t>Tekući projekt T407115 Vjetar u leđa - pomoćnici u nastavi - faza III</t>
  </si>
  <si>
    <t>Aktivnost A407001 Materijalni rashodi</t>
  </si>
  <si>
    <t>Aktivnost A407101 Izborna nastava i ostale izvannastavne aktivnosti</t>
  </si>
  <si>
    <t>Aktivnost A407103 Produženi boravak i školska prehrana</t>
  </si>
  <si>
    <t>Aktivnost A407104 Ostali programi u osnovnom obrazovanju</t>
  </si>
  <si>
    <t>Tekući projekt T407106 Školska shema</t>
  </si>
  <si>
    <t>Tekući projekt T407116 Pomoćnici u nastavi financirani iz Proračuna Grada</t>
  </si>
  <si>
    <t>14275 Osnovna škola Samobor</t>
  </si>
  <si>
    <t>Aktivnost A407013 Rashodi za zaposlene - OŠ Samobor</t>
  </si>
  <si>
    <t>Plan
2021.</t>
  </si>
  <si>
    <t>Članak 2.</t>
  </si>
  <si>
    <t>Ekonomska klasifikacija</t>
  </si>
  <si>
    <t>Proračun
2020.</t>
  </si>
  <si>
    <t>A. RAČUN PRIHODA I RASHODA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</si>
  <si>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</si>
  <si>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</si>
  <si>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</si>
  <si>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</si>
  <si>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</si>
  <si>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</si>
  <si>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636</t>
  </si>
  <si>
    <t>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</si>
  <si>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</si>
  <si>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</si>
  <si>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</si>
  <si>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</si>
  <si>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</si>
  <si>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</si>
  <si>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</si>
  <si>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</si>
  <si>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</si>
  <si>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</si>
  <si>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 xml:space="preserve">Prihodi iz nadležnog proračuna za financiranje redovne djelatnosti proračunskih korisnika </t>
  </si>
  <si>
    <t>3</t>
  </si>
  <si>
    <t>Rashodi poslovanja</t>
  </si>
  <si>
    <t>4</t>
  </si>
  <si>
    <t>Rashodi za nabavu nefinancijske imovine</t>
  </si>
  <si>
    <t>9</t>
  </si>
  <si>
    <t>Vlastiti izvori</t>
  </si>
  <si>
    <t>92</t>
  </si>
  <si>
    <t>Rezultat poslovanja</t>
  </si>
  <si>
    <t>922</t>
  </si>
  <si>
    <t>Višak prihoda</t>
  </si>
  <si>
    <t>Manjak prihoda</t>
  </si>
  <si>
    <t>Projekcija 2023.</t>
  </si>
  <si>
    <t>Projekcija 2022.</t>
  </si>
  <si>
    <t>Članak 1.</t>
  </si>
  <si>
    <t xml:space="preserve">"A. RAČUN PRIHODA I RASHODA </t>
  </si>
  <si>
    <t>Brojčana oznaka i naziv</t>
  </si>
  <si>
    <t>Prihodi ukupno</t>
  </si>
  <si>
    <t>7</t>
  </si>
  <si>
    <t>Prihodi od prodaje nefinancijske imovine</t>
  </si>
  <si>
    <t>Rashodi ukupno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</si>
  <si>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</si>
  <si>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</si>
  <si>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</si>
  <si>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</si>
  <si>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</si>
  <si>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</si>
  <si>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</si>
  <si>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</si>
  <si>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</si>
  <si>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</si>
  <si>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</si>
  <si>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</si>
  <si>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</si>
  <si>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</si>
  <si>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</si>
  <si>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</si>
  <si>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</si>
  <si>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Članak 3.</t>
  </si>
  <si>
    <t xml:space="preserve">     Rashodi i izdaci Financijskog plama u ukupnom iznosu od 17.755.960 kn i projekcija za 2022. i 2023. godinu raspoređuju se po proračunskim klasifikacijama u Posebnom dijelu Proračuna, kako slijedi:</t>
  </si>
  <si>
    <t xml:space="preserve">    Prihodi i rashodi, te primici i izdaci Financijskog plana i projekcija za 2022. i 2023. godinu utvrđuju se u Računu prihoda i rashoda i Računu financiranja po ekonomskoj klasifikaciji, kako slijedi:</t>
  </si>
  <si>
    <t>Članak 4.</t>
  </si>
  <si>
    <t xml:space="preserve">KLASA: </t>
  </si>
  <si>
    <t xml:space="preserve">URBROJ: </t>
  </si>
  <si>
    <t>RAVNATELJ</t>
  </si>
  <si>
    <t>Ivan Goran Matoš</t>
  </si>
  <si>
    <t>IV. ZAVRŠNE ODREDBE</t>
  </si>
  <si>
    <t>I. OPĆI DIO</t>
  </si>
  <si>
    <t xml:space="preserve">     Ovaj Financijski plan za 2021. i projekcije za 2022. i 2023. godinu objavit će se na službenoj Internet stranici Osnovne Škole Samobor, a stupa na snagu 1. siječnja 2021. godine.</t>
  </si>
  <si>
    <t>II. POSEBNI DIO</t>
  </si>
  <si>
    <t>Plan 2021</t>
  </si>
  <si>
    <t>Proračun Osnovne škole Samobor za 2021.godinu (u daljenjem tekstu: Financijski plan) i projekcija za 2022. i 2023.godinu sadrži: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</si>
</sst>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D8D8D8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 applyNumberFormat="0" applyBorder="0" applyProtection="0"/>
    <xf numFmtId="0" fontId="3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/>
    <xf numFmtId="0" fontId="5" fillId="0" borderId="0" applyNumberFormat="0" applyFont="0" applyBorder="0" applyProtection="0"/>
    <xf numFmtId="0" fontId="5" fillId="0" borderId="0"/>
    <xf numFmtId="0" fontId="15" fillId="0" borderId="0" applyNumberFormat="0" applyBorder="0" applyProtection="0"/>
    <xf numFmtId="0" fontId="8" fillId="0" borderId="0"/>
    <xf numFmtId="0" fontId="16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>
      <alignment wrapText="1"/>
    </xf>
    <xf numFmtId="0" fontId="5" fillId="0" borderId="0" applyNumberFormat="0" applyFont="0" applyBorder="0" applyProtection="0">
      <alignment wrapText="1"/>
    </xf>
    <xf numFmtId="0" fontId="15" fillId="0" borderId="0" applyNumberForma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>
      <alignment wrapText="1"/>
    </xf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17" fillId="0" borderId="0" applyNumberFormat="0" applyBorder="0" applyProtection="0"/>
  </cellStyleXfs>
  <cellXfs count="114">
    <xf numFmtId="0" fontId="0" fillId="0" borderId="0" xfId="0"/>
    <xf numFmtId="0" fontId="4" fillId="0" borderId="0" xfId="2" applyFont="1"/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vertical="center" wrapText="1"/>
    </xf>
    <xf numFmtId="3" fontId="6" fillId="0" borderId="0" xfId="3" applyNumberFormat="1" applyFont="1" applyFill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vertical="center" wrapText="1"/>
    </xf>
    <xf numFmtId="3" fontId="9" fillId="0" borderId="0" xfId="5" applyNumberFormat="1" applyFont="1" applyAlignment="1">
      <alignment vertical="center"/>
    </xf>
    <xf numFmtId="0" fontId="10" fillId="2" borderId="1" xfId="6" applyFont="1" applyFill="1" applyBorder="1" applyAlignment="1">
      <alignment horizontal="left" vertical="center" wrapText="1"/>
    </xf>
    <xf numFmtId="0" fontId="10" fillId="2" borderId="1" xfId="6" applyFont="1" applyFill="1" applyBorder="1" applyAlignment="1">
      <alignment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1" fillId="3" borderId="0" xfId="5" applyFont="1" applyFill="1" applyAlignment="1">
      <alignment vertical="center"/>
    </xf>
    <xf numFmtId="0" fontId="11" fillId="3" borderId="0" xfId="5" applyFont="1" applyFill="1" applyAlignment="1">
      <alignment vertical="center" wrapText="1"/>
    </xf>
    <xf numFmtId="3" fontId="11" fillId="3" borderId="0" xfId="5" applyNumberFormat="1" applyFont="1" applyFill="1" applyAlignment="1">
      <alignment vertical="center"/>
    </xf>
    <xf numFmtId="3" fontId="4" fillId="0" borderId="0" xfId="2" applyNumberFormat="1" applyFont="1"/>
    <xf numFmtId="0" fontId="12" fillId="4" borderId="0" xfId="2" applyFont="1" applyFill="1"/>
    <xf numFmtId="0" fontId="12" fillId="4" borderId="0" xfId="2" applyFont="1" applyFill="1" applyAlignment="1">
      <alignment wrapText="1"/>
    </xf>
    <xf numFmtId="3" fontId="12" fillId="4" borderId="0" xfId="2" applyNumberFormat="1" applyFont="1" applyFill="1"/>
    <xf numFmtId="0" fontId="12" fillId="5" borderId="0" xfId="2" applyFont="1" applyFill="1"/>
    <xf numFmtId="0" fontId="12" fillId="5" borderId="0" xfId="2" applyFont="1" applyFill="1" applyAlignment="1">
      <alignment wrapText="1"/>
    </xf>
    <xf numFmtId="3" fontId="12" fillId="5" borderId="0" xfId="2" applyNumberFormat="1" applyFont="1" applyFill="1"/>
    <xf numFmtId="0" fontId="13" fillId="6" borderId="0" xfId="2" applyFont="1" applyFill="1"/>
    <xf numFmtId="0" fontId="13" fillId="6" borderId="0" xfId="2" applyFont="1" applyFill="1" applyAlignment="1">
      <alignment wrapText="1"/>
    </xf>
    <xf numFmtId="3" fontId="13" fillId="6" borderId="0" xfId="2" applyNumberFormat="1" applyFont="1" applyFill="1"/>
    <xf numFmtId="0" fontId="13" fillId="7" borderId="0" xfId="2" applyFont="1" applyFill="1"/>
    <xf numFmtId="0" fontId="13" fillId="7" borderId="0" xfId="2" applyFont="1" applyFill="1" applyAlignment="1">
      <alignment wrapText="1"/>
    </xf>
    <xf numFmtId="3" fontId="13" fillId="7" borderId="0" xfId="2" applyNumberFormat="1" applyFont="1" applyFill="1"/>
    <xf numFmtId="0" fontId="13" fillId="8" borderId="0" xfId="2" applyFont="1" applyFill="1"/>
    <xf numFmtId="0" fontId="13" fillId="8" borderId="0" xfId="2" applyFont="1" applyFill="1" applyAlignment="1">
      <alignment wrapText="1"/>
    </xf>
    <xf numFmtId="3" fontId="13" fillId="8" borderId="0" xfId="2" applyNumberFormat="1" applyFont="1" applyFill="1"/>
    <xf numFmtId="0" fontId="13" fillId="9" borderId="0" xfId="2" applyFont="1" applyFill="1"/>
    <xf numFmtId="0" fontId="13" fillId="9" borderId="0" xfId="2" applyFont="1" applyFill="1" applyAlignment="1">
      <alignment wrapText="1"/>
    </xf>
    <xf numFmtId="3" fontId="13" fillId="9" borderId="0" xfId="2" applyNumberFormat="1" applyFont="1" applyFill="1"/>
    <xf numFmtId="0" fontId="14" fillId="0" borderId="0" xfId="2" applyFont="1" applyAlignment="1">
      <alignment wrapText="1"/>
    </xf>
    <xf numFmtId="3" fontId="14" fillId="0" borderId="0" xfId="2" applyNumberFormat="1" applyFont="1"/>
    <xf numFmtId="0" fontId="4" fillId="0" borderId="0" xfId="2" applyFont="1" applyAlignment="1">
      <alignment wrapText="1"/>
    </xf>
    <xf numFmtId="0" fontId="12" fillId="10" borderId="0" xfId="2" applyFont="1" applyFill="1"/>
    <xf numFmtId="0" fontId="12" fillId="10" borderId="0" xfId="2" applyFont="1" applyFill="1" applyAlignment="1">
      <alignment wrapText="1"/>
    </xf>
    <xf numFmtId="3" fontId="12" fillId="10" borderId="0" xfId="2" applyNumberFormat="1" applyFont="1" applyFill="1"/>
    <xf numFmtId="0" fontId="19" fillId="0" borderId="0" xfId="11" applyFont="1" applyAlignment="1">
      <alignment horizontal="left" vertical="center" wrapText="1"/>
    </xf>
    <xf numFmtId="3" fontId="20" fillId="11" borderId="3" xfId="0" applyNumberFormat="1" applyFont="1" applyFill="1" applyBorder="1" applyAlignment="1">
      <alignment horizontal="center" vertical="center" wrapText="1"/>
    </xf>
    <xf numFmtId="3" fontId="20" fillId="11" borderId="4" xfId="0" applyNumberFormat="1" applyFont="1" applyFill="1" applyBorder="1" applyAlignment="1">
      <alignment horizontal="center" vertical="center" wrapText="1"/>
    </xf>
    <xf numFmtId="0" fontId="21" fillId="0" borderId="0" xfId="11" applyFont="1" applyAlignment="1">
      <alignment vertical="center"/>
    </xf>
    <xf numFmtId="0" fontId="22" fillId="0" borderId="0" xfId="3" applyFont="1" applyAlignment="1">
      <alignment vertical="center" wrapText="1"/>
    </xf>
    <xf numFmtId="3" fontId="22" fillId="0" borderId="0" xfId="3" applyNumberFormat="1" applyFont="1" applyAlignment="1">
      <alignment vertical="center"/>
    </xf>
    <xf numFmtId="4" fontId="23" fillId="12" borderId="0" xfId="3" applyNumberFormat="1" applyFont="1" applyFill="1" applyBorder="1" applyAlignment="1">
      <alignment vertical="center"/>
    </xf>
    <xf numFmtId="4" fontId="23" fillId="12" borderId="0" xfId="3" applyNumberFormat="1" applyFont="1" applyFill="1" applyBorder="1" applyAlignment="1">
      <alignment vertical="center" wrapText="1"/>
    </xf>
    <xf numFmtId="3" fontId="23" fillId="12" borderId="0" xfId="3" applyNumberFormat="1" applyFont="1" applyFill="1" applyBorder="1" applyAlignment="1">
      <alignment vertical="center"/>
    </xf>
    <xf numFmtId="4" fontId="20" fillId="0" borderId="0" xfId="3" applyNumberFormat="1" applyFont="1" applyAlignment="1">
      <alignment vertical="center"/>
    </xf>
    <xf numFmtId="4" fontId="20" fillId="0" borderId="0" xfId="3" applyNumberFormat="1" applyFont="1" applyAlignment="1">
      <alignment vertical="center" wrapText="1"/>
    </xf>
    <xf numFmtId="3" fontId="20" fillId="0" borderId="0" xfId="3" applyNumberFormat="1" applyFont="1" applyAlignment="1">
      <alignment vertical="center"/>
    </xf>
    <xf numFmtId="4" fontId="22" fillId="0" borderId="0" xfId="3" applyNumberFormat="1" applyFont="1" applyAlignment="1">
      <alignment vertical="center"/>
    </xf>
    <xf numFmtId="4" fontId="22" fillId="0" borderId="0" xfId="3" applyNumberFormat="1" applyFont="1" applyAlignment="1">
      <alignment vertical="center" wrapText="1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3" fontId="22" fillId="13" borderId="0" xfId="3" applyNumberFormat="1" applyFont="1" applyFill="1" applyBorder="1" applyAlignment="1">
      <alignment vertical="center"/>
    </xf>
    <xf numFmtId="0" fontId="20" fillId="0" borderId="0" xfId="3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" fontId="24" fillId="0" borderId="0" xfId="3" applyNumberFormat="1" applyFont="1" applyAlignment="1">
      <alignment vertical="center" wrapText="1"/>
    </xf>
    <xf numFmtId="3" fontId="24" fillId="0" borderId="0" xfId="3" applyNumberFormat="1" applyFont="1" applyAlignment="1">
      <alignment vertical="center"/>
    </xf>
    <xf numFmtId="0" fontId="22" fillId="0" borderId="0" xfId="3" applyNumberFormat="1" applyFont="1" applyAlignment="1">
      <alignment horizontal="center" vertical="center"/>
    </xf>
    <xf numFmtId="0" fontId="25" fillId="0" borderId="0" xfId="7" applyFont="1"/>
    <xf numFmtId="0" fontId="26" fillId="0" borderId="0" xfId="21" applyFont="1" applyFill="1" applyAlignment="1">
      <alignment horizontal="left"/>
    </xf>
    <xf numFmtId="0" fontId="25" fillId="0" borderId="0" xfId="21" applyFont="1" applyFill="1" applyAlignment="1">
      <alignment horizontal="left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26" fillId="0" borderId="2" xfId="21" applyFont="1" applyFill="1" applyBorder="1" applyAlignment="1">
      <alignment horizontal="left" vertical="center"/>
    </xf>
    <xf numFmtId="0" fontId="26" fillId="0" borderId="3" xfId="21" applyFont="1" applyFill="1" applyBorder="1" applyAlignment="1">
      <alignment horizontal="left" vertical="center"/>
    </xf>
    <xf numFmtId="3" fontId="26" fillId="0" borderId="5" xfId="16" applyNumberFormat="1" applyFont="1" applyFill="1" applyBorder="1" applyAlignment="1">
      <alignment horizontal="right" vertical="center"/>
    </xf>
    <xf numFmtId="0" fontId="25" fillId="0" borderId="5" xfId="7" applyFont="1" applyBorder="1" applyAlignment="1">
      <alignment vertical="center"/>
    </xf>
    <xf numFmtId="3" fontId="25" fillId="0" borderId="5" xfId="16" applyNumberFormat="1" applyFont="1" applyFill="1" applyBorder="1" applyAlignment="1">
      <alignment horizontal="right" vertical="center"/>
    </xf>
    <xf numFmtId="0" fontId="26" fillId="0" borderId="2" xfId="1" applyFont="1" applyFill="1" applyBorder="1" applyAlignment="1">
      <alignment horizontal="left" vertical="center"/>
    </xf>
    <xf numFmtId="0" fontId="26" fillId="0" borderId="3" xfId="1" applyFont="1" applyFill="1" applyBorder="1" applyAlignment="1">
      <alignment horizontal="justify" vertical="center"/>
    </xf>
    <xf numFmtId="0" fontId="25" fillId="0" borderId="0" xfId="1" applyFont="1" applyFill="1" applyAlignment="1">
      <alignment horizontal="justify" vertical="center"/>
    </xf>
    <xf numFmtId="3" fontId="25" fillId="0" borderId="0" xfId="4" applyNumberFormat="1" applyFont="1" applyFill="1" applyAlignment="1">
      <alignment vertical="center"/>
    </xf>
    <xf numFmtId="0" fontId="25" fillId="0" borderId="0" xfId="7" applyFont="1" applyAlignment="1">
      <alignment vertical="center"/>
    </xf>
    <xf numFmtId="0" fontId="26" fillId="0" borderId="0" xfId="21" applyFont="1" applyFill="1" applyAlignment="1">
      <alignment horizontal="left" vertical="center"/>
    </xf>
    <xf numFmtId="0" fontId="25" fillId="0" borderId="0" xfId="21" applyFont="1" applyFill="1" applyAlignment="1">
      <alignment horizontal="left" vertical="center"/>
    </xf>
    <xf numFmtId="0" fontId="25" fillId="0" borderId="6" xfId="7" applyFont="1" applyBorder="1" applyAlignment="1">
      <alignment vertical="center"/>
    </xf>
    <xf numFmtId="3" fontId="25" fillId="0" borderId="5" xfId="21" applyNumberFormat="1" applyFont="1" applyFill="1" applyBorder="1" applyAlignment="1">
      <alignment horizontal="right" vertical="center"/>
    </xf>
    <xf numFmtId="3" fontId="26" fillId="0" borderId="5" xfId="21" applyNumberFormat="1" applyFont="1" applyFill="1" applyBorder="1" applyAlignment="1">
      <alignment horizontal="right" vertical="center"/>
    </xf>
    <xf numFmtId="0" fontId="26" fillId="0" borderId="0" xfId="1" applyFont="1" applyFill="1" applyAlignment="1">
      <alignment horizontal="justify" vertical="center"/>
    </xf>
    <xf numFmtId="3" fontId="26" fillId="0" borderId="0" xfId="4" applyNumberFormat="1" applyFont="1" applyFill="1" applyAlignment="1">
      <alignment vertical="center"/>
    </xf>
    <xf numFmtId="0" fontId="26" fillId="0" borderId="0" xfId="21" applyFont="1" applyFill="1" applyAlignment="1">
      <alignment vertical="center"/>
    </xf>
    <xf numFmtId="0" fontId="25" fillId="0" borderId="0" xfId="21" applyFont="1" applyFill="1" applyAlignment="1">
      <alignment vertical="center"/>
    </xf>
    <xf numFmtId="3" fontId="27" fillId="0" borderId="5" xfId="21" applyNumberFormat="1" applyFont="1" applyFill="1" applyBorder="1" applyAlignment="1">
      <alignment horizontal="right" vertical="center"/>
    </xf>
    <xf numFmtId="0" fontId="25" fillId="0" borderId="5" xfId="7" applyFont="1" applyBorder="1" applyAlignment="1">
      <alignment horizontal="left" vertical="center"/>
    </xf>
    <xf numFmtId="0" fontId="25" fillId="0" borderId="2" xfId="1" applyFont="1" applyFill="1" applyBorder="1" applyAlignment="1">
      <alignment horizontal="left" vertical="center"/>
    </xf>
    <xf numFmtId="3" fontId="28" fillId="0" borderId="5" xfId="21" applyNumberFormat="1" applyFont="1" applyFill="1" applyBorder="1" applyAlignment="1">
      <alignment horizontal="right" vertical="center"/>
    </xf>
    <xf numFmtId="0" fontId="25" fillId="0" borderId="0" xfId="1" applyFont="1" applyFill="1" applyAlignment="1">
      <alignment horizontal="left" vertical="center"/>
    </xf>
    <xf numFmtId="0" fontId="26" fillId="0" borderId="2" xfId="1" applyFont="1" applyFill="1" applyBorder="1" applyAlignment="1">
      <alignment vertical="center"/>
    </xf>
    <xf numFmtId="0" fontId="26" fillId="0" borderId="3" xfId="1" applyFont="1" applyFill="1" applyBorder="1" applyAlignment="1">
      <alignment vertical="center"/>
    </xf>
    <xf numFmtId="3" fontId="26" fillId="0" borderId="6" xfId="21" applyNumberFormat="1" applyFont="1" applyFill="1" applyBorder="1" applyAlignment="1">
      <alignment horizontal="right" vertical="center"/>
    </xf>
    <xf numFmtId="3" fontId="26" fillId="0" borderId="2" xfId="21" applyNumberFormat="1" applyFont="1" applyFill="1" applyBorder="1" applyAlignment="1">
      <alignment horizontal="right" vertical="center"/>
    </xf>
    <xf numFmtId="3" fontId="26" fillId="0" borderId="7" xfId="21" applyNumberFormat="1" applyFont="1" applyFill="1" applyBorder="1" applyAlignment="1">
      <alignment horizontal="right" vertical="center"/>
    </xf>
    <xf numFmtId="0" fontId="29" fillId="0" borderId="0" xfId="2" applyFont="1"/>
    <xf numFmtId="0" fontId="9" fillId="0" borderId="0" xfId="19" applyFont="1" applyFill="1" applyAlignment="1">
      <alignment horizontal="left"/>
    </xf>
    <xf numFmtId="0" fontId="7" fillId="0" borderId="0" xfId="17" applyFont="1" applyFill="1" applyAlignment="1"/>
    <xf numFmtId="3" fontId="29" fillId="0" borderId="0" xfId="19" applyNumberFormat="1" applyFont="1" applyFill="1" applyAlignment="1">
      <alignment horizontal="center"/>
    </xf>
    <xf numFmtId="0" fontId="30" fillId="0" borderId="0" xfId="0" applyFont="1"/>
    <xf numFmtId="3" fontId="0" fillId="0" borderId="0" xfId="0" applyNumberFormat="1"/>
    <xf numFmtId="0" fontId="26" fillId="0" borderId="5" xfId="7" applyFont="1" applyFill="1" applyBorder="1" applyAlignment="1">
      <alignment vertical="center" wrapText="1"/>
    </xf>
    <xf numFmtId="0" fontId="2" fillId="0" borderId="0" xfId="21" applyFont="1" applyFill="1" applyAlignment="1">
      <alignment horizontal="center" vertical="center"/>
    </xf>
    <xf numFmtId="0" fontId="6" fillId="0" borderId="0" xfId="7" applyFont="1" applyAlignment="1">
      <alignment horizontal="left" vertical="center" wrapText="1"/>
    </xf>
    <xf numFmtId="0" fontId="10" fillId="2" borderId="5" xfId="21" applyFont="1" applyFill="1" applyBorder="1" applyAlignment="1">
      <alignment horizontal="center" vertical="center"/>
    </xf>
    <xf numFmtId="0" fontId="26" fillId="0" borderId="5" xfId="1" applyFont="1" applyFill="1" applyBorder="1" applyAlignment="1">
      <alignment horizontal="left" vertical="center" wrapText="1"/>
    </xf>
    <xf numFmtId="0" fontId="26" fillId="0" borderId="5" xfId="1" applyFont="1" applyFill="1" applyBorder="1" applyAlignment="1">
      <alignment vertical="center" wrapText="1"/>
    </xf>
    <xf numFmtId="0" fontId="18" fillId="0" borderId="0" xfId="21" applyFont="1" applyAlignment="1">
      <alignment horizontal="center" vertical="center"/>
    </xf>
    <xf numFmtId="0" fontId="6" fillId="0" borderId="0" xfId="21" applyFont="1" applyFill="1" applyAlignment="1">
      <alignment horizontal="left" vertical="center" wrapText="1"/>
    </xf>
    <xf numFmtId="0" fontId="20" fillId="11" borderId="2" xfId="9" applyFont="1" applyFill="1" applyBorder="1" applyAlignment="1">
      <alignment horizontal="center" vertical="center" wrapText="1"/>
    </xf>
    <xf numFmtId="0" fontId="20" fillId="11" borderId="3" xfId="9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 wrapText="1"/>
    </xf>
    <xf numFmtId="0" fontId="29" fillId="0" borderId="0" xfId="19" applyFont="1" applyFill="1" applyAlignment="1">
      <alignment horizontal="center"/>
    </xf>
    <xf numFmtId="0" fontId="7" fillId="0" borderId="0" xfId="19" applyFont="1" applyFill="1" applyAlignment="1">
      <alignment horizontal="justify" vertical="center" wrapText="1"/>
    </xf>
  </cellXfs>
  <cellStyles count="22">
    <cellStyle name="Normal 2" xfId="7"/>
    <cellStyle name="Normal 2 2" xfId="8"/>
    <cellStyle name="Normal 3" xfId="9"/>
    <cellStyle name="Normal 4" xfId="5"/>
    <cellStyle name="Normal 5" xfId="10"/>
    <cellStyle name="Normal_1_ akt proračuna 2012" xfId="11"/>
    <cellStyle name="Normalno" xfId="0" builtinId="0"/>
    <cellStyle name="Normalno 2" xfId="3"/>
    <cellStyle name="Normalno 2 2" xfId="12"/>
    <cellStyle name="Normalno 2 2 2" xfId="13"/>
    <cellStyle name="Normalno 3" xfId="14"/>
    <cellStyle name="Normalno 4" xfId="2"/>
    <cellStyle name="Normalno 4 2" xfId="15"/>
    <cellStyle name="Normalno 5" xfId="16"/>
    <cellStyle name="Normalno 6" xfId="17"/>
    <cellStyle name="Normalno 6 2" xfId="18"/>
    <cellStyle name="Normalno 7" xfId="6"/>
    <cellStyle name="Obično 4 2" xfId="19"/>
    <cellStyle name="Obično 4 2 2" xfId="20"/>
    <cellStyle name="Obično_1Prihodi-rashodi2004 2" xfId="1"/>
    <cellStyle name="Obično_Knjiga1 2" xfId="4"/>
    <cellStyle name="Obično_obračun 2009 prva strana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14" sqref="F14"/>
    </sheetView>
  </sheetViews>
  <sheetFormatPr defaultRowHeight="15"/>
  <cols>
    <col min="1" max="1" width="4.140625" customWidth="1"/>
    <col min="2" max="2" width="54.140625" customWidth="1"/>
    <col min="3" max="4" width="12.85546875" customWidth="1"/>
    <col min="5" max="5" width="12.42578125" customWidth="1"/>
  </cols>
  <sheetData>
    <row r="1" spans="1:6" ht="15.75">
      <c r="A1" s="98" t="s">
        <v>133</v>
      </c>
    </row>
    <row r="3" spans="1:6" ht="15.75">
      <c r="A3" s="101" t="s">
        <v>100</v>
      </c>
      <c r="B3" s="101"/>
      <c r="C3" s="101"/>
      <c r="D3" s="101"/>
      <c r="E3" s="101"/>
    </row>
    <row r="4" spans="1:6" ht="30" customHeight="1">
      <c r="A4" s="102" t="s">
        <v>137</v>
      </c>
      <c r="B4" s="102"/>
      <c r="C4" s="102"/>
      <c r="D4" s="102"/>
      <c r="E4" s="102"/>
    </row>
    <row r="5" spans="1:6">
      <c r="A5" s="61"/>
      <c r="B5" s="61"/>
      <c r="C5" s="61"/>
      <c r="D5" s="61"/>
      <c r="E5" s="61"/>
    </row>
    <row r="6" spans="1:6">
      <c r="A6" s="62" t="s">
        <v>101</v>
      </c>
      <c r="B6" s="63"/>
      <c r="C6" s="63"/>
      <c r="D6" s="61"/>
      <c r="E6" s="61"/>
    </row>
    <row r="7" spans="1:6" ht="25.5">
      <c r="A7" s="103" t="s">
        <v>102</v>
      </c>
      <c r="B7" s="103"/>
      <c r="C7" s="64" t="s">
        <v>136</v>
      </c>
      <c r="D7" s="64" t="s">
        <v>99</v>
      </c>
      <c r="E7" s="64" t="s">
        <v>98</v>
      </c>
    </row>
    <row r="8" spans="1:6">
      <c r="A8" s="65" t="s">
        <v>103</v>
      </c>
      <c r="B8" s="66"/>
      <c r="C8" s="67">
        <f>C9+C10</f>
        <v>17755960</v>
      </c>
      <c r="D8" s="67">
        <f>D9+D10</f>
        <v>17787960</v>
      </c>
      <c r="E8" s="67">
        <f>E9+E10</f>
        <v>17866960</v>
      </c>
    </row>
    <row r="9" spans="1:6">
      <c r="A9" s="68" t="s">
        <v>68</v>
      </c>
      <c r="B9" s="68" t="s">
        <v>69</v>
      </c>
      <c r="C9" s="99">
        <v>17755960</v>
      </c>
      <c r="D9" s="69">
        <v>17787960</v>
      </c>
      <c r="E9" s="69">
        <v>17866960</v>
      </c>
    </row>
    <row r="10" spans="1:6">
      <c r="A10" s="68" t="s">
        <v>104</v>
      </c>
      <c r="B10" s="68" t="s">
        <v>105</v>
      </c>
      <c r="C10" s="69">
        <v>0</v>
      </c>
      <c r="D10" s="69">
        <v>0</v>
      </c>
      <c r="E10" s="69">
        <v>0</v>
      </c>
    </row>
    <row r="11" spans="1:6">
      <c r="A11" s="70" t="s">
        <v>106</v>
      </c>
      <c r="B11" s="71"/>
      <c r="C11" s="67">
        <f>C12+C13</f>
        <v>17755960</v>
      </c>
      <c r="D11" s="67">
        <f>D12+D13</f>
        <v>17787960</v>
      </c>
      <c r="E11" s="67">
        <f>E12+E13</f>
        <v>17866960</v>
      </c>
    </row>
    <row r="12" spans="1:6">
      <c r="A12" s="68" t="s">
        <v>87</v>
      </c>
      <c r="B12" s="68" t="s">
        <v>88</v>
      </c>
      <c r="C12" s="69">
        <v>17179960</v>
      </c>
      <c r="D12" s="69">
        <v>17221960</v>
      </c>
      <c r="E12" s="69">
        <v>17300960</v>
      </c>
    </row>
    <row r="13" spans="1:6">
      <c r="A13" s="68" t="s">
        <v>89</v>
      </c>
      <c r="B13" s="68" t="s">
        <v>90</v>
      </c>
      <c r="C13" s="69">
        <v>576000</v>
      </c>
      <c r="D13" s="69">
        <v>566000</v>
      </c>
      <c r="E13" s="69">
        <v>566000</v>
      </c>
    </row>
    <row r="14" spans="1:6">
      <c r="A14" s="100" t="s">
        <v>107</v>
      </c>
      <c r="B14" s="100"/>
      <c r="C14" s="67">
        <f>C8-C11</f>
        <v>0</v>
      </c>
      <c r="D14" s="67">
        <f>D8-D11</f>
        <v>0</v>
      </c>
      <c r="E14" s="67">
        <f>E8-E11</f>
        <v>0</v>
      </c>
      <c r="F14" s="99"/>
    </row>
    <row r="15" spans="1:6">
      <c r="A15" s="72"/>
      <c r="B15" s="72"/>
      <c r="C15" s="73"/>
      <c r="D15" s="74"/>
      <c r="E15" s="74"/>
    </row>
    <row r="16" spans="1:6">
      <c r="A16" s="75" t="s">
        <v>108</v>
      </c>
      <c r="B16" s="76"/>
      <c r="C16" s="76"/>
      <c r="D16" s="74"/>
      <c r="E16" s="74"/>
    </row>
    <row r="17" spans="1:5" ht="25.5">
      <c r="A17" s="103" t="s">
        <v>102</v>
      </c>
      <c r="B17" s="103"/>
      <c r="C17" s="64" t="s">
        <v>66</v>
      </c>
      <c r="D17" s="64" t="s">
        <v>99</v>
      </c>
      <c r="E17" s="64" t="s">
        <v>98</v>
      </c>
    </row>
    <row r="18" spans="1:5">
      <c r="A18" s="68" t="s">
        <v>109</v>
      </c>
      <c r="B18" s="77" t="s">
        <v>110</v>
      </c>
      <c r="C18" s="78">
        <v>0</v>
      </c>
      <c r="D18" s="78">
        <v>0</v>
      </c>
      <c r="E18" s="78">
        <v>0</v>
      </c>
    </row>
    <row r="19" spans="1:5">
      <c r="A19" s="68" t="s">
        <v>111</v>
      </c>
      <c r="B19" s="68" t="s">
        <v>112</v>
      </c>
      <c r="C19" s="78">
        <v>0</v>
      </c>
      <c r="D19" s="78">
        <v>0</v>
      </c>
      <c r="E19" s="78">
        <v>0</v>
      </c>
    </row>
    <row r="20" spans="1:5">
      <c r="A20" s="100" t="s">
        <v>113</v>
      </c>
      <c r="B20" s="100"/>
      <c r="C20" s="79">
        <f>C18-C19</f>
        <v>0</v>
      </c>
      <c r="D20" s="79">
        <f>D18-D19</f>
        <v>0</v>
      </c>
      <c r="E20" s="79">
        <f>E18-E19</f>
        <v>0</v>
      </c>
    </row>
    <row r="21" spans="1:5">
      <c r="A21" s="80"/>
      <c r="B21" s="80"/>
      <c r="C21" s="81"/>
      <c r="D21" s="74"/>
      <c r="E21" s="74"/>
    </row>
    <row r="22" spans="1:5">
      <c r="A22" s="82" t="s">
        <v>114</v>
      </c>
      <c r="B22" s="83"/>
      <c r="C22" s="83"/>
      <c r="D22" s="74"/>
      <c r="E22" s="74"/>
    </row>
    <row r="23" spans="1:5" ht="25.5">
      <c r="A23" s="103" t="s">
        <v>102</v>
      </c>
      <c r="B23" s="103"/>
      <c r="C23" s="64" t="s">
        <v>66</v>
      </c>
      <c r="D23" s="64" t="s">
        <v>99</v>
      </c>
      <c r="E23" s="64" t="s">
        <v>98</v>
      </c>
    </row>
    <row r="24" spans="1:5">
      <c r="A24" s="104" t="s">
        <v>115</v>
      </c>
      <c r="B24" s="104"/>
      <c r="C24" s="84"/>
      <c r="D24" s="79"/>
      <c r="E24" s="79"/>
    </row>
    <row r="25" spans="1:5">
      <c r="A25" s="85">
        <v>9</v>
      </c>
      <c r="B25" s="86" t="s">
        <v>116</v>
      </c>
      <c r="C25" s="87">
        <v>0</v>
      </c>
      <c r="D25" s="78">
        <v>0</v>
      </c>
      <c r="E25" s="78">
        <v>0</v>
      </c>
    </row>
    <row r="26" spans="1:5">
      <c r="A26" s="85">
        <v>9</v>
      </c>
      <c r="B26" s="86" t="s">
        <v>117</v>
      </c>
      <c r="C26" s="78">
        <v>0</v>
      </c>
      <c r="D26" s="78">
        <v>0</v>
      </c>
      <c r="E26" s="78">
        <v>0</v>
      </c>
    </row>
    <row r="27" spans="1:5">
      <c r="A27" s="105" t="s">
        <v>118</v>
      </c>
      <c r="B27" s="105"/>
      <c r="C27" s="84">
        <f>C25-C26</f>
        <v>0</v>
      </c>
      <c r="D27" s="79">
        <f>D25-D26</f>
        <v>0</v>
      </c>
      <c r="E27" s="79">
        <f>E25-E26</f>
        <v>0</v>
      </c>
    </row>
    <row r="28" spans="1:5">
      <c r="A28" s="88"/>
      <c r="B28" s="72"/>
      <c r="C28" s="81"/>
      <c r="D28" s="74"/>
      <c r="E28" s="74"/>
    </row>
    <row r="29" spans="1:5">
      <c r="A29" s="75" t="s">
        <v>119</v>
      </c>
      <c r="B29" s="76"/>
      <c r="C29" s="76"/>
      <c r="D29" s="74"/>
      <c r="E29" s="74"/>
    </row>
    <row r="30" spans="1:5" ht="25.5">
      <c r="A30" s="103" t="s">
        <v>120</v>
      </c>
      <c r="B30" s="103"/>
      <c r="C30" s="64" t="s">
        <v>66</v>
      </c>
      <c r="D30" s="64" t="s">
        <v>99</v>
      </c>
      <c r="E30" s="64" t="s">
        <v>98</v>
      </c>
    </row>
    <row r="31" spans="1:5">
      <c r="A31" s="89" t="s">
        <v>121</v>
      </c>
      <c r="B31" s="90"/>
      <c r="C31" s="79">
        <f>C8+C18+C25</f>
        <v>17755960</v>
      </c>
      <c r="D31" s="79">
        <f>D8+D18+D25</f>
        <v>17787960</v>
      </c>
      <c r="E31" s="79">
        <f>E8+E18+E25</f>
        <v>17866960</v>
      </c>
    </row>
    <row r="32" spans="1:5">
      <c r="A32" s="89" t="s">
        <v>122</v>
      </c>
      <c r="B32" s="90"/>
      <c r="C32" s="79">
        <f>C11+C19+C26</f>
        <v>17755960</v>
      </c>
      <c r="D32" s="79">
        <f>D11+D19+D26</f>
        <v>17787960</v>
      </c>
      <c r="E32" s="91">
        <f>E11+E19+E26</f>
        <v>17866960</v>
      </c>
    </row>
    <row r="33" spans="1:5">
      <c r="A33" s="105" t="s">
        <v>123</v>
      </c>
      <c r="B33" s="105"/>
      <c r="C33" s="79">
        <f>C31-C32</f>
        <v>0</v>
      </c>
      <c r="D33" s="92">
        <f>D31-D32</f>
        <v>0</v>
      </c>
      <c r="E33" s="93">
        <v>0</v>
      </c>
    </row>
  </sheetData>
  <mergeCells count="11">
    <mergeCell ref="A23:B23"/>
    <mergeCell ref="A24:B24"/>
    <mergeCell ref="A27:B27"/>
    <mergeCell ref="A30:B30"/>
    <mergeCell ref="A33:B33"/>
    <mergeCell ref="A20:B20"/>
    <mergeCell ref="A3:E3"/>
    <mergeCell ref="A4:E4"/>
    <mergeCell ref="A7:B7"/>
    <mergeCell ref="A14:B14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4" workbookViewId="0">
      <selection activeCell="C10" sqref="C10"/>
    </sheetView>
  </sheetViews>
  <sheetFormatPr defaultRowHeight="15"/>
  <cols>
    <col min="2" max="2" width="49.7109375" customWidth="1"/>
    <col min="3" max="3" width="13.7109375" customWidth="1"/>
    <col min="4" max="4" width="13.5703125" customWidth="1"/>
    <col min="5" max="5" width="12.7109375" customWidth="1"/>
    <col min="6" max="7" width="10.140625" bestFit="1" customWidth="1"/>
  </cols>
  <sheetData>
    <row r="2" spans="1:7" ht="15.75">
      <c r="A2" s="106" t="s">
        <v>64</v>
      </c>
      <c r="B2" s="106"/>
      <c r="C2" s="106"/>
      <c r="D2" s="106"/>
      <c r="E2" s="106"/>
    </row>
    <row r="3" spans="1:7" ht="36" customHeight="1">
      <c r="A3" s="107" t="s">
        <v>126</v>
      </c>
      <c r="B3" s="107"/>
      <c r="C3" s="107"/>
      <c r="D3" s="107"/>
      <c r="E3" s="107"/>
    </row>
    <row r="4" spans="1:7" ht="15.75">
      <c r="A4" s="39"/>
      <c r="B4" s="39"/>
      <c r="C4" s="39"/>
      <c r="D4" s="39"/>
      <c r="E4" s="39"/>
    </row>
    <row r="5" spans="1:7" ht="25.5">
      <c r="A5" s="108" t="s">
        <v>65</v>
      </c>
      <c r="B5" s="109"/>
      <c r="C5" s="40" t="s">
        <v>63</v>
      </c>
      <c r="D5" s="40" t="s">
        <v>99</v>
      </c>
      <c r="E5" s="41" t="s">
        <v>98</v>
      </c>
    </row>
    <row r="6" spans="1:7">
      <c r="A6" s="42" t="s">
        <v>67</v>
      </c>
      <c r="B6" s="43"/>
      <c r="C6" s="44"/>
      <c r="D6" s="44"/>
      <c r="E6" s="44"/>
    </row>
    <row r="7" spans="1:7" ht="13.5" customHeight="1">
      <c r="A7" s="45" t="s">
        <v>68</v>
      </c>
      <c r="B7" s="46" t="s">
        <v>69</v>
      </c>
      <c r="C7" s="47">
        <f>C8+C11+C13+C16</f>
        <v>17755960</v>
      </c>
      <c r="D7" s="47">
        <f>D8+D11+D16+D13</f>
        <v>17787960</v>
      </c>
      <c r="E7" s="47">
        <f>E8+E11+E13+E16</f>
        <v>17866960</v>
      </c>
      <c r="F7" s="99"/>
      <c r="G7" s="99"/>
    </row>
    <row r="8" spans="1:7" ht="13.5" customHeight="1">
      <c r="A8" s="48" t="s">
        <v>70</v>
      </c>
      <c r="B8" s="49" t="s">
        <v>71</v>
      </c>
      <c r="C8" s="50">
        <f>SUM(C9:C10)</f>
        <v>14010500</v>
      </c>
      <c r="D8" s="50">
        <f>D9+D10</f>
        <v>14106500</v>
      </c>
      <c r="E8" s="50">
        <f>E9+E10</f>
        <v>14206500</v>
      </c>
    </row>
    <row r="9" spans="1:7">
      <c r="A9" s="51" t="s">
        <v>72</v>
      </c>
      <c r="B9" s="52" t="s">
        <v>73</v>
      </c>
      <c r="C9" s="44">
        <v>0</v>
      </c>
      <c r="D9" s="44">
        <v>0</v>
      </c>
      <c r="E9" s="44">
        <v>0</v>
      </c>
    </row>
    <row r="10" spans="1:7" ht="25.5">
      <c r="A10" s="51" t="s">
        <v>74</v>
      </c>
      <c r="B10" s="52" t="s">
        <v>75</v>
      </c>
      <c r="C10" s="44">
        <v>14010500</v>
      </c>
      <c r="D10" s="44">
        <v>14106500</v>
      </c>
      <c r="E10" s="44">
        <v>14206500</v>
      </c>
    </row>
    <row r="11" spans="1:7" ht="25.5">
      <c r="A11" s="48" t="s">
        <v>76</v>
      </c>
      <c r="B11" s="49" t="s">
        <v>77</v>
      </c>
      <c r="C11" s="50">
        <f>SUM(C12)</f>
        <v>881200</v>
      </c>
      <c r="D11" s="50">
        <f>D12</f>
        <v>870200</v>
      </c>
      <c r="E11" s="50">
        <f>E12</f>
        <v>870200</v>
      </c>
    </row>
    <row r="12" spans="1:7">
      <c r="A12" s="51" t="s">
        <v>78</v>
      </c>
      <c r="B12" s="52" t="s">
        <v>79</v>
      </c>
      <c r="C12" s="44">
        <f>880200+1000</f>
        <v>881200</v>
      </c>
      <c r="D12" s="44">
        <f>869200+1000</f>
        <v>870200</v>
      </c>
      <c r="E12" s="44">
        <f>869200+1000</f>
        <v>870200</v>
      </c>
    </row>
    <row r="13" spans="1:7" ht="25.5">
      <c r="A13" s="48" t="s">
        <v>80</v>
      </c>
      <c r="B13" s="49" t="s">
        <v>81</v>
      </c>
      <c r="C13" s="50">
        <f>SUM(C14:C15)</f>
        <v>71060</v>
      </c>
      <c r="D13" s="50">
        <f>D14+D15</f>
        <v>70060</v>
      </c>
      <c r="E13" s="50">
        <f>E14+E15</f>
        <v>70060</v>
      </c>
    </row>
    <row r="14" spans="1:7">
      <c r="A14" s="51" t="s">
        <v>82</v>
      </c>
      <c r="B14" s="52" t="s">
        <v>83</v>
      </c>
      <c r="C14" s="44">
        <v>37000</v>
      </c>
      <c r="D14" s="44">
        <v>36000</v>
      </c>
      <c r="E14" s="44">
        <v>36000</v>
      </c>
    </row>
    <row r="15" spans="1:7">
      <c r="A15" s="51" t="s">
        <v>84</v>
      </c>
      <c r="B15" s="52" t="s">
        <v>85</v>
      </c>
      <c r="C15" s="44">
        <v>34060</v>
      </c>
      <c r="D15" s="44">
        <v>34060</v>
      </c>
      <c r="E15" s="44">
        <v>34060</v>
      </c>
    </row>
    <row r="16" spans="1:7" ht="25.5">
      <c r="A16" s="53">
        <v>67</v>
      </c>
      <c r="B16" s="49" t="s">
        <v>86</v>
      </c>
      <c r="C16" s="50">
        <f>SUM(C17)</f>
        <v>2793200</v>
      </c>
      <c r="D16" s="50">
        <f>D17</f>
        <v>2741200</v>
      </c>
      <c r="E16" s="50">
        <f>E17</f>
        <v>2720200</v>
      </c>
    </row>
    <row r="17" spans="1:6" ht="25.5">
      <c r="A17" s="54">
        <v>671</v>
      </c>
      <c r="B17" s="52" t="s">
        <v>86</v>
      </c>
      <c r="C17" s="44">
        <v>2793200</v>
      </c>
      <c r="D17" s="44">
        <v>2741200</v>
      </c>
      <c r="E17" s="44">
        <v>2720200</v>
      </c>
    </row>
    <row r="18" spans="1:6">
      <c r="A18" s="45" t="s">
        <v>87</v>
      </c>
      <c r="B18" s="46" t="s">
        <v>88</v>
      </c>
      <c r="C18" s="47">
        <f>C19+C23+C29+C31</f>
        <v>17179960</v>
      </c>
      <c r="D18" s="47">
        <f>D19+D23+D29+D31</f>
        <v>17221960</v>
      </c>
      <c r="E18" s="47">
        <f>E19+E23+E29+E31</f>
        <v>17300960</v>
      </c>
      <c r="F18" s="99"/>
    </row>
    <row r="19" spans="1:6">
      <c r="A19" s="48" t="s">
        <v>15</v>
      </c>
      <c r="B19" s="49" t="s">
        <v>16</v>
      </c>
      <c r="C19" s="50">
        <f>SUM(C20:C22)</f>
        <v>14381500</v>
      </c>
      <c r="D19" s="50">
        <f>SUM(D20:D22)</f>
        <v>14439100</v>
      </c>
      <c r="E19" s="50">
        <f>SUM(E20:E22)</f>
        <v>14539100</v>
      </c>
    </row>
    <row r="20" spans="1:6">
      <c r="A20" s="51" t="s">
        <v>17</v>
      </c>
      <c r="B20" s="52" t="s">
        <v>18</v>
      </c>
      <c r="C20" s="44">
        <v>11990510</v>
      </c>
      <c r="D20" s="44">
        <v>12077810</v>
      </c>
      <c r="E20" s="44">
        <v>12177810</v>
      </c>
    </row>
    <row r="21" spans="1:6">
      <c r="A21" s="51" t="s">
        <v>19</v>
      </c>
      <c r="B21" s="52" t="s">
        <v>20</v>
      </c>
      <c r="C21" s="44">
        <v>526000</v>
      </c>
      <c r="D21" s="44">
        <v>503000</v>
      </c>
      <c r="E21" s="44">
        <v>503000</v>
      </c>
    </row>
    <row r="22" spans="1:6">
      <c r="A22" s="51" t="s">
        <v>21</v>
      </c>
      <c r="B22" s="52" t="s">
        <v>22</v>
      </c>
      <c r="C22" s="44">
        <v>1864990</v>
      </c>
      <c r="D22" s="44">
        <v>1858290</v>
      </c>
      <c r="E22" s="44">
        <v>1858290</v>
      </c>
    </row>
    <row r="23" spans="1:6">
      <c r="A23" s="48" t="s">
        <v>6</v>
      </c>
      <c r="B23" s="49" t="s">
        <v>7</v>
      </c>
      <c r="C23" s="50">
        <f>C24+C25+C26+C27+C28</f>
        <v>2766760</v>
      </c>
      <c r="D23" s="50">
        <f>SUM(D24:D28)</f>
        <v>2751560</v>
      </c>
      <c r="E23" s="50">
        <f>SUM(E24:E28)</f>
        <v>2730560</v>
      </c>
    </row>
    <row r="24" spans="1:6">
      <c r="A24" s="51" t="s">
        <v>23</v>
      </c>
      <c r="B24" s="52" t="s">
        <v>24</v>
      </c>
      <c r="C24" s="44">
        <v>635660</v>
      </c>
      <c r="D24" s="44">
        <v>630860</v>
      </c>
      <c r="E24" s="44">
        <v>630860</v>
      </c>
    </row>
    <row r="25" spans="1:6">
      <c r="A25" s="51" t="s">
        <v>12</v>
      </c>
      <c r="B25" s="52" t="s">
        <v>13</v>
      </c>
      <c r="C25" s="44">
        <v>1100000</v>
      </c>
      <c r="D25" s="44">
        <v>1097100</v>
      </c>
      <c r="E25" s="44">
        <v>1072100</v>
      </c>
    </row>
    <row r="26" spans="1:6">
      <c r="A26" s="51" t="s">
        <v>8</v>
      </c>
      <c r="B26" s="52" t="s">
        <v>9</v>
      </c>
      <c r="C26" s="55">
        <v>915500</v>
      </c>
      <c r="D26" s="44">
        <v>914000</v>
      </c>
      <c r="E26" s="44">
        <v>916000</v>
      </c>
    </row>
    <row r="27" spans="1:6">
      <c r="A27" s="51" t="s">
        <v>41</v>
      </c>
      <c r="B27" s="52" t="s">
        <v>42</v>
      </c>
      <c r="C27" s="44">
        <v>0</v>
      </c>
      <c r="D27" s="44">
        <v>0</v>
      </c>
      <c r="E27" s="44">
        <v>0</v>
      </c>
    </row>
    <row r="28" spans="1:6">
      <c r="A28" s="51" t="s">
        <v>10</v>
      </c>
      <c r="B28" s="52" t="s">
        <v>11</v>
      </c>
      <c r="C28" s="44">
        <v>115600</v>
      </c>
      <c r="D28" s="44">
        <v>109600</v>
      </c>
      <c r="E28" s="44">
        <v>111600</v>
      </c>
    </row>
    <row r="29" spans="1:6">
      <c r="A29" s="48" t="s">
        <v>30</v>
      </c>
      <c r="B29" s="49" t="s">
        <v>31</v>
      </c>
      <c r="C29" s="50">
        <f>C30</f>
        <v>8200</v>
      </c>
      <c r="D29" s="50">
        <f>D30</f>
        <v>7800</v>
      </c>
      <c r="E29" s="50">
        <f>E30</f>
        <v>7800</v>
      </c>
    </row>
    <row r="30" spans="1:6">
      <c r="A30" s="51" t="s">
        <v>32</v>
      </c>
      <c r="B30" s="52" t="s">
        <v>33</v>
      </c>
      <c r="C30" s="44">
        <v>8200</v>
      </c>
      <c r="D30" s="44">
        <v>7800</v>
      </c>
      <c r="E30" s="44">
        <v>7800</v>
      </c>
    </row>
    <row r="31" spans="1:6" ht="25.5">
      <c r="A31" s="48" t="s">
        <v>26</v>
      </c>
      <c r="B31" s="49" t="s">
        <v>27</v>
      </c>
      <c r="C31" s="50">
        <f>C32</f>
        <v>23500</v>
      </c>
      <c r="D31" s="50">
        <f>SUM(D32)</f>
        <v>23500</v>
      </c>
      <c r="E31" s="50">
        <f>SUM(E32)</f>
        <v>23500</v>
      </c>
    </row>
    <row r="32" spans="1:6">
      <c r="A32" s="51" t="s">
        <v>28</v>
      </c>
      <c r="B32" s="52" t="s">
        <v>29</v>
      </c>
      <c r="C32" s="44">
        <v>23500</v>
      </c>
      <c r="D32" s="44">
        <v>23500</v>
      </c>
      <c r="E32" s="44">
        <v>23500</v>
      </c>
    </row>
    <row r="33" spans="1:7">
      <c r="A33" s="45" t="s">
        <v>89</v>
      </c>
      <c r="B33" s="46" t="s">
        <v>90</v>
      </c>
      <c r="C33" s="47">
        <f>C34+C36</f>
        <v>576000</v>
      </c>
      <c r="D33" s="47">
        <f>D34+D36</f>
        <v>566000</v>
      </c>
      <c r="E33" s="47">
        <f>E34+E36</f>
        <v>566000</v>
      </c>
      <c r="F33" s="99"/>
      <c r="G33" s="99"/>
    </row>
    <row r="34" spans="1:7">
      <c r="A34" s="56">
        <v>41</v>
      </c>
      <c r="B34" s="49" t="s">
        <v>34</v>
      </c>
      <c r="C34" s="50">
        <f>C35</f>
        <v>0</v>
      </c>
      <c r="D34" s="50">
        <f>D35</f>
        <v>0</v>
      </c>
      <c r="E34" s="50">
        <f>E35</f>
        <v>0</v>
      </c>
      <c r="F34" s="99"/>
      <c r="G34" s="99"/>
    </row>
    <row r="35" spans="1:7">
      <c r="A35" s="57">
        <v>412</v>
      </c>
      <c r="B35" s="58" t="s">
        <v>35</v>
      </c>
      <c r="C35" s="59">
        <v>0</v>
      </c>
      <c r="D35" s="59">
        <v>0</v>
      </c>
      <c r="E35" s="59">
        <v>0</v>
      </c>
    </row>
    <row r="36" spans="1:7">
      <c r="A36" s="56">
        <v>42</v>
      </c>
      <c r="B36" s="49" t="s">
        <v>37</v>
      </c>
      <c r="C36" s="50">
        <f>C37+C38</f>
        <v>576000</v>
      </c>
      <c r="D36" s="50">
        <f>D37+D38</f>
        <v>566000</v>
      </c>
      <c r="E36" s="50">
        <f>E37+E38</f>
        <v>566000</v>
      </c>
    </row>
    <row r="37" spans="1:7">
      <c r="A37" s="60" t="s">
        <v>38</v>
      </c>
      <c r="B37" s="52" t="s">
        <v>39</v>
      </c>
      <c r="C37" s="44">
        <v>103000</v>
      </c>
      <c r="D37" s="44">
        <v>93000</v>
      </c>
      <c r="E37" s="44">
        <v>93000</v>
      </c>
    </row>
    <row r="38" spans="1:7">
      <c r="A38" s="60" t="s">
        <v>48</v>
      </c>
      <c r="B38" s="52" t="s">
        <v>49</v>
      </c>
      <c r="C38" s="44">
        <v>473000</v>
      </c>
      <c r="D38" s="44">
        <v>473000</v>
      </c>
      <c r="E38" s="44">
        <v>473000</v>
      </c>
    </row>
    <row r="39" spans="1:7">
      <c r="A39" s="45" t="s">
        <v>91</v>
      </c>
      <c r="B39" s="46" t="s">
        <v>92</v>
      </c>
      <c r="C39" s="47">
        <f>C40</f>
        <v>0</v>
      </c>
      <c r="D39" s="47">
        <f>D40</f>
        <v>0</v>
      </c>
      <c r="E39" s="47">
        <f>E40</f>
        <v>0</v>
      </c>
    </row>
    <row r="40" spans="1:7">
      <c r="A40" s="48" t="s">
        <v>93</v>
      </c>
      <c r="B40" s="49" t="s">
        <v>94</v>
      </c>
      <c r="C40" s="50">
        <f>C41+C42</f>
        <v>0</v>
      </c>
      <c r="D40" s="50">
        <f>D41+D42</f>
        <v>0</v>
      </c>
      <c r="E40" s="50">
        <f>E41+E42</f>
        <v>0</v>
      </c>
    </row>
    <row r="41" spans="1:7">
      <c r="A41" s="51" t="s">
        <v>95</v>
      </c>
      <c r="B41" s="52" t="s">
        <v>96</v>
      </c>
      <c r="C41" s="44">
        <v>0</v>
      </c>
      <c r="D41" s="44">
        <v>0</v>
      </c>
      <c r="E41" s="44">
        <v>0</v>
      </c>
    </row>
    <row r="42" spans="1:7">
      <c r="A42" s="51" t="s">
        <v>95</v>
      </c>
      <c r="B42" s="52" t="s">
        <v>97</v>
      </c>
      <c r="C42" s="44">
        <v>0</v>
      </c>
      <c r="D42" s="44">
        <v>0</v>
      </c>
      <c r="E42" s="44">
        <v>0</v>
      </c>
    </row>
  </sheetData>
  <mergeCells count="3">
    <mergeCell ref="A2:E2"/>
    <mergeCell ref="A3:E3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"/>
  <sheetViews>
    <sheetView workbookViewId="0">
      <selection activeCell="I12" sqref="I12"/>
    </sheetView>
  </sheetViews>
  <sheetFormatPr defaultRowHeight="12.75"/>
  <cols>
    <col min="1" max="1" width="6.140625" style="1" customWidth="1"/>
    <col min="2" max="2" width="73.140625" style="35" customWidth="1"/>
    <col min="3" max="5" width="14.85546875" style="1" customWidth="1"/>
    <col min="6" max="6" width="9.140625" style="1"/>
    <col min="7" max="7" width="9.5703125" style="1" bestFit="1" customWidth="1"/>
    <col min="8" max="8" width="12.42578125" style="1" customWidth="1"/>
    <col min="9" max="9" width="12.85546875" style="1" customWidth="1"/>
    <col min="10" max="16384" width="9.140625" style="1"/>
  </cols>
  <sheetData>
    <row r="1" spans="1:10" ht="15.75">
      <c r="A1" s="94" t="s">
        <v>135</v>
      </c>
    </row>
    <row r="2" spans="1:10" ht="15.75">
      <c r="A2" s="2"/>
      <c r="B2" s="3"/>
      <c r="C2" s="4"/>
      <c r="D2" s="4"/>
      <c r="E2" s="4"/>
    </row>
    <row r="3" spans="1:10" ht="15.75">
      <c r="A3" s="110" t="s">
        <v>124</v>
      </c>
      <c r="B3" s="110"/>
      <c r="C3" s="110"/>
      <c r="D3" s="110"/>
      <c r="E3" s="110"/>
    </row>
    <row r="4" spans="1:10" ht="30.75" customHeight="1">
      <c r="A4" s="111" t="s">
        <v>125</v>
      </c>
      <c r="B4" s="111"/>
      <c r="C4" s="111"/>
      <c r="D4" s="111"/>
      <c r="E4" s="111"/>
    </row>
    <row r="5" spans="1:10">
      <c r="A5" s="5"/>
      <c r="B5" s="6"/>
      <c r="C5" s="7"/>
      <c r="D5" s="7"/>
      <c r="E5" s="7"/>
    </row>
    <row r="6" spans="1:10" ht="25.5">
      <c r="A6" s="8" t="s">
        <v>0</v>
      </c>
      <c r="B6" s="9" t="s">
        <v>1</v>
      </c>
      <c r="C6" s="10" t="s">
        <v>63</v>
      </c>
      <c r="D6" s="10" t="s">
        <v>2</v>
      </c>
      <c r="E6" s="10" t="s">
        <v>3</v>
      </c>
    </row>
    <row r="7" spans="1:10">
      <c r="A7" s="11" t="s">
        <v>4</v>
      </c>
      <c r="B7" s="12"/>
      <c r="C7" s="13">
        <f t="shared" ref="C7:E8" si="0">C8</f>
        <v>17755960</v>
      </c>
      <c r="D7" s="13">
        <f t="shared" si="0"/>
        <v>17787960</v>
      </c>
      <c r="E7" s="13">
        <f t="shared" si="0"/>
        <v>17866960</v>
      </c>
      <c r="G7" s="14"/>
      <c r="H7" s="14"/>
      <c r="I7" s="14"/>
    </row>
    <row r="8" spans="1:10">
      <c r="A8" s="15" t="s">
        <v>47</v>
      </c>
      <c r="B8" s="16"/>
      <c r="C8" s="17">
        <f t="shared" si="0"/>
        <v>17755960</v>
      </c>
      <c r="D8" s="17">
        <f t="shared" si="0"/>
        <v>17787960</v>
      </c>
      <c r="E8" s="17">
        <f t="shared" si="0"/>
        <v>17866960</v>
      </c>
    </row>
    <row r="9" spans="1:10">
      <c r="A9" s="18" t="s">
        <v>50</v>
      </c>
      <c r="B9" s="19"/>
      <c r="C9" s="20">
        <f>C10</f>
        <v>17755960</v>
      </c>
      <c r="D9" s="20">
        <f t="shared" ref="D9:E9" si="1">D10</f>
        <v>17787960</v>
      </c>
      <c r="E9" s="20">
        <f t="shared" si="1"/>
        <v>17866960</v>
      </c>
    </row>
    <row r="10" spans="1:10">
      <c r="A10" s="36" t="s">
        <v>61</v>
      </c>
      <c r="B10" s="37"/>
      <c r="C10" s="38">
        <v>17755960</v>
      </c>
      <c r="D10" s="38">
        <v>17787960</v>
      </c>
      <c r="E10" s="38">
        <v>17866960</v>
      </c>
      <c r="F10" s="14"/>
      <c r="G10" s="1">
        <v>311</v>
      </c>
      <c r="H10" s="14">
        <f>SUM(C33,C62,C81,C92,C101,C131,C152,C160,C171)</f>
        <v>11990510</v>
      </c>
      <c r="I10" s="14">
        <f>SUM(D33,D62,D81,D92,D101,D131,D152,D160,D171)</f>
        <v>12077810</v>
      </c>
      <c r="J10" s="14">
        <f>SUM(E33,E62,E81,E92,E101,E131,E152,E160,E171)</f>
        <v>12177810</v>
      </c>
    </row>
    <row r="11" spans="1:10">
      <c r="A11" s="21" t="s">
        <v>51</v>
      </c>
      <c r="B11" s="22"/>
      <c r="C11" s="23">
        <v>14698500</v>
      </c>
      <c r="D11" s="23">
        <v>14799200</v>
      </c>
      <c r="E11" s="23">
        <v>14878200</v>
      </c>
      <c r="G11" s="1">
        <v>312</v>
      </c>
      <c r="H11" s="14">
        <f>SUM(C172,C161,C153,C93,C34)</f>
        <v>526000</v>
      </c>
      <c r="I11" s="14">
        <f>SUM(D172,D161,D153,D93,D34)</f>
        <v>503000</v>
      </c>
      <c r="J11" s="14">
        <f>SUM(E172,E161,E153,E93,E34)</f>
        <v>503000</v>
      </c>
    </row>
    <row r="12" spans="1:10">
      <c r="A12" s="24" t="s">
        <v>55</v>
      </c>
      <c r="B12" s="25"/>
      <c r="C12" s="26">
        <v>970000</v>
      </c>
      <c r="D12" s="26">
        <v>969700</v>
      </c>
      <c r="E12" s="26">
        <v>948700</v>
      </c>
      <c r="F12" s="14"/>
      <c r="G12" s="1">
        <v>313</v>
      </c>
      <c r="H12" s="14">
        <f>SUM(C35,C63,C82,C94,C102,C132,C154,C162,C173)</f>
        <v>1864990</v>
      </c>
      <c r="I12" s="14">
        <f>SUM(D35,D63,D82,D94,D102,D132,D154,D162,D173)</f>
        <v>1858290</v>
      </c>
      <c r="J12" s="14">
        <f>SUM(E35,E63,E82,E94,E102,E132,E154,E162,E173)</f>
        <v>1858290</v>
      </c>
    </row>
    <row r="13" spans="1:10">
      <c r="A13" s="27" t="s">
        <v>5</v>
      </c>
      <c r="B13" s="28"/>
      <c r="C13" s="29">
        <v>269000</v>
      </c>
      <c r="D13" s="29">
        <v>252000</v>
      </c>
      <c r="E13" s="29">
        <v>227000</v>
      </c>
    </row>
    <row r="14" spans="1:10">
      <c r="A14" s="30" t="s">
        <v>43</v>
      </c>
      <c r="B14" s="31"/>
      <c r="C14" s="32">
        <v>269000</v>
      </c>
      <c r="D14" s="32">
        <v>252000</v>
      </c>
      <c r="E14" s="32">
        <v>227000</v>
      </c>
      <c r="G14" s="1">
        <v>321</v>
      </c>
      <c r="H14" s="14">
        <f>SUM(C23,C37,C69,C74,C84,C96,C156,C164,C175)</f>
        <v>635660</v>
      </c>
      <c r="I14" s="14">
        <f>SUM(D23,D37,D69,D74,D84,D96,D156,D164,D175)</f>
        <v>630860</v>
      </c>
      <c r="J14" s="14">
        <f>SUM(E23,E37,E69,E74,E84,E96,E156,E164,E175)</f>
        <v>630860</v>
      </c>
    </row>
    <row r="15" spans="1:10">
      <c r="A15" s="33" t="s">
        <v>6</v>
      </c>
      <c r="B15" s="33" t="s">
        <v>7</v>
      </c>
      <c r="C15" s="34">
        <v>260000</v>
      </c>
      <c r="D15" s="34">
        <v>243000</v>
      </c>
      <c r="E15" s="34">
        <v>218000</v>
      </c>
      <c r="G15" s="1">
        <v>322</v>
      </c>
      <c r="H15" s="14">
        <f>SUM(C16,C24,C70,C75,C85,C97,C104,C112,C123,C134,C141,C147)</f>
        <v>1100000</v>
      </c>
      <c r="I15" s="14">
        <f>SUM(D16,D24,D70,D75,D85,D97,D104,D112,D123,D134,D141,D147)</f>
        <v>1097100</v>
      </c>
      <c r="J15" s="14">
        <f>SUM(E16,E24,E70,E75,E85,E97,E104,E112,E123,E134,E141,E147)</f>
        <v>1072100</v>
      </c>
    </row>
    <row r="16" spans="1:10">
      <c r="A16" s="35" t="s">
        <v>12</v>
      </c>
      <c r="B16" s="35" t="s">
        <v>13</v>
      </c>
      <c r="C16" s="14">
        <v>42000</v>
      </c>
      <c r="D16" s="14">
        <v>25000</v>
      </c>
      <c r="E16" s="14">
        <v>0</v>
      </c>
      <c r="F16" s="14"/>
      <c r="G16" s="1">
        <v>323</v>
      </c>
      <c r="H16" s="14">
        <f>SUM(C17,C25,C43,C50,C65,C76,C86,C105,C124,C135,C142,C165,C176)</f>
        <v>915500</v>
      </c>
      <c r="I16" s="14">
        <f>SUM(D17,D25,D43,D50,D65,D76,D86,D105,D124,D135,D142,D165,D176)</f>
        <v>914000</v>
      </c>
      <c r="J16" s="14">
        <f>SUM(E17,E25,E43,E50,E65,E76,E86,E105,E124,E135,E142,E165,E176)</f>
        <v>916000</v>
      </c>
    </row>
    <row r="17" spans="1:10">
      <c r="A17" s="35" t="s">
        <v>8</v>
      </c>
      <c r="B17" s="35" t="s">
        <v>9</v>
      </c>
      <c r="C17" s="14">
        <v>218000</v>
      </c>
      <c r="D17" s="14">
        <v>218000</v>
      </c>
      <c r="E17" s="14">
        <v>218000</v>
      </c>
      <c r="G17" s="1">
        <v>329</v>
      </c>
      <c r="H17" s="14">
        <f>SUM(C26,C38,C77,C87,C106,C117,C125,C166,C177)</f>
        <v>115600</v>
      </c>
      <c r="I17" s="14">
        <f>SUM(D26,D38,D77,D87,D106,D117,D125,D166,D177)</f>
        <v>109600</v>
      </c>
      <c r="J17" s="14">
        <f>SUM(E26,E38,E77,E87,E106,E117,E125,E166,E177)</f>
        <v>111600</v>
      </c>
    </row>
    <row r="18" spans="1:10">
      <c r="A18" s="33" t="s">
        <v>26</v>
      </c>
      <c r="B18" s="33" t="s">
        <v>27</v>
      </c>
      <c r="C18" s="34">
        <v>9000</v>
      </c>
      <c r="D18" s="34">
        <v>9000</v>
      </c>
      <c r="E18" s="34">
        <v>9000</v>
      </c>
      <c r="G18" s="1">
        <v>343</v>
      </c>
      <c r="H18" s="14">
        <f>C28</f>
        <v>8200</v>
      </c>
      <c r="I18" s="14">
        <f>D28</f>
        <v>7800</v>
      </c>
      <c r="J18" s="14">
        <f>E28</f>
        <v>7800</v>
      </c>
    </row>
    <row r="19" spans="1:10">
      <c r="A19" s="35" t="s">
        <v>28</v>
      </c>
      <c r="B19" s="35" t="s">
        <v>29</v>
      </c>
      <c r="C19" s="14">
        <v>9000</v>
      </c>
      <c r="D19" s="14">
        <v>9000</v>
      </c>
      <c r="E19" s="14">
        <v>9000</v>
      </c>
      <c r="G19" s="1">
        <v>372</v>
      </c>
      <c r="H19" s="14">
        <f>C19+C119+C127+C137</f>
        <v>23500</v>
      </c>
      <c r="I19" s="14">
        <f>D19+D119+D127+D137</f>
        <v>23500</v>
      </c>
      <c r="J19" s="14">
        <f>E19+E119+E127+E137</f>
        <v>23500</v>
      </c>
    </row>
    <row r="20" spans="1:10">
      <c r="A20" s="27" t="s">
        <v>40</v>
      </c>
      <c r="B20" s="28"/>
      <c r="C20" s="29">
        <v>701000</v>
      </c>
      <c r="D20" s="29">
        <v>717700</v>
      </c>
      <c r="E20" s="29">
        <v>721700</v>
      </c>
    </row>
    <row r="21" spans="1:10">
      <c r="A21" s="30" t="s">
        <v>43</v>
      </c>
      <c r="B21" s="31"/>
      <c r="C21" s="32">
        <v>701000</v>
      </c>
      <c r="D21" s="32">
        <v>717700</v>
      </c>
      <c r="E21" s="32">
        <v>721700</v>
      </c>
      <c r="G21" s="1">
        <v>422</v>
      </c>
      <c r="H21" s="14">
        <f>SUM(C45,C52,C108)</f>
        <v>103000</v>
      </c>
      <c r="I21" s="14">
        <f>SUM(D45,D52,D108)</f>
        <v>93000</v>
      </c>
      <c r="J21" s="14">
        <f>SUM(E45,E52,E108)</f>
        <v>93000</v>
      </c>
    </row>
    <row r="22" spans="1:10">
      <c r="A22" s="33" t="s">
        <v>6</v>
      </c>
      <c r="B22" s="33" t="s">
        <v>7</v>
      </c>
      <c r="C22" s="34">
        <v>692800</v>
      </c>
      <c r="D22" s="34">
        <v>709900</v>
      </c>
      <c r="E22" s="34">
        <v>713900</v>
      </c>
      <c r="F22" s="14"/>
      <c r="G22" s="1">
        <v>424</v>
      </c>
      <c r="H22" s="14">
        <f>SUM(C46,C56)</f>
        <v>473000</v>
      </c>
      <c r="I22" s="14">
        <f>SUM(D46,D56)</f>
        <v>473000</v>
      </c>
      <c r="J22" s="14">
        <f>SUM(E46,E56)</f>
        <v>473000</v>
      </c>
    </row>
    <row r="23" spans="1:10">
      <c r="A23" s="35" t="s">
        <v>23</v>
      </c>
      <c r="B23" s="35" t="s">
        <v>24</v>
      </c>
      <c r="C23" s="14">
        <v>103000</v>
      </c>
      <c r="D23" s="14">
        <v>105000</v>
      </c>
      <c r="E23" s="14">
        <v>105000</v>
      </c>
    </row>
    <row r="24" spans="1:10">
      <c r="A24" s="35" t="s">
        <v>12</v>
      </c>
      <c r="B24" s="35" t="s">
        <v>13</v>
      </c>
      <c r="C24" s="14">
        <v>246900</v>
      </c>
      <c r="D24" s="14">
        <v>262000</v>
      </c>
      <c r="E24" s="14">
        <v>262000</v>
      </c>
    </row>
    <row r="25" spans="1:10">
      <c r="A25" s="35" t="s">
        <v>8</v>
      </c>
      <c r="B25" s="35" t="s">
        <v>9</v>
      </c>
      <c r="C25" s="14">
        <v>315800</v>
      </c>
      <c r="D25" s="14">
        <v>316800</v>
      </c>
      <c r="E25" s="14">
        <v>318800</v>
      </c>
    </row>
    <row r="26" spans="1:10">
      <c r="A26" s="35" t="s">
        <v>10</v>
      </c>
      <c r="B26" s="35" t="s">
        <v>11</v>
      </c>
      <c r="C26" s="14">
        <v>27100</v>
      </c>
      <c r="D26" s="14">
        <v>26100</v>
      </c>
      <c r="E26" s="14">
        <v>28100</v>
      </c>
      <c r="F26" s="14"/>
    </row>
    <row r="27" spans="1:10">
      <c r="A27" s="33" t="s">
        <v>30</v>
      </c>
      <c r="B27" s="33" t="s">
        <v>31</v>
      </c>
      <c r="C27" s="34">
        <v>8200</v>
      </c>
      <c r="D27" s="34">
        <v>7800</v>
      </c>
      <c r="E27" s="34">
        <v>7800</v>
      </c>
    </row>
    <row r="28" spans="1:10">
      <c r="A28" s="35" t="s">
        <v>32</v>
      </c>
      <c r="B28" s="35" t="s">
        <v>33</v>
      </c>
      <c r="C28" s="14">
        <v>8200</v>
      </c>
      <c r="D28" s="14">
        <v>7800</v>
      </c>
      <c r="E28" s="14">
        <v>7800</v>
      </c>
    </row>
    <row r="29" spans="1:10">
      <c r="A29" s="24" t="s">
        <v>62</v>
      </c>
      <c r="B29" s="25"/>
      <c r="C29" s="26">
        <v>13214500</v>
      </c>
      <c r="D29" s="26">
        <v>13314500</v>
      </c>
      <c r="E29" s="26">
        <v>13414500</v>
      </c>
    </row>
    <row r="30" spans="1:10">
      <c r="A30" s="27" t="s">
        <v>14</v>
      </c>
      <c r="B30" s="28"/>
      <c r="C30" s="29">
        <v>13214500</v>
      </c>
      <c r="D30" s="29">
        <v>13314500</v>
      </c>
      <c r="E30" s="29">
        <v>13414500</v>
      </c>
    </row>
    <row r="31" spans="1:10">
      <c r="A31" s="30" t="s">
        <v>43</v>
      </c>
      <c r="B31" s="31"/>
      <c r="C31" s="32">
        <v>13214500</v>
      </c>
      <c r="D31" s="32">
        <v>13314500</v>
      </c>
      <c r="E31" s="32">
        <v>13414500</v>
      </c>
    </row>
    <row r="32" spans="1:10">
      <c r="A32" s="33" t="s">
        <v>15</v>
      </c>
      <c r="B32" s="33" t="s">
        <v>16</v>
      </c>
      <c r="C32" s="34">
        <v>12785000</v>
      </c>
      <c r="D32" s="34">
        <v>12885000</v>
      </c>
      <c r="E32" s="34">
        <v>12985000</v>
      </c>
      <c r="F32" s="14"/>
    </row>
    <row r="33" spans="1:5">
      <c r="A33" s="35" t="s">
        <v>17</v>
      </c>
      <c r="B33" s="35" t="s">
        <v>18</v>
      </c>
      <c r="C33" s="14">
        <v>10765000</v>
      </c>
      <c r="D33" s="14">
        <v>10865000</v>
      </c>
      <c r="E33" s="14">
        <v>10965000</v>
      </c>
    </row>
    <row r="34" spans="1:5">
      <c r="A34" s="35" t="s">
        <v>19</v>
      </c>
      <c r="B34" s="35" t="s">
        <v>20</v>
      </c>
      <c r="C34" s="14">
        <v>420000</v>
      </c>
      <c r="D34" s="14">
        <v>420000</v>
      </c>
      <c r="E34" s="14">
        <v>420000</v>
      </c>
    </row>
    <row r="35" spans="1:5">
      <c r="A35" s="35" t="s">
        <v>21</v>
      </c>
      <c r="B35" s="35" t="s">
        <v>22</v>
      </c>
      <c r="C35" s="14">
        <v>1600000</v>
      </c>
      <c r="D35" s="14">
        <v>1600000</v>
      </c>
      <c r="E35" s="14">
        <v>1600000</v>
      </c>
    </row>
    <row r="36" spans="1:5">
      <c r="A36" s="33" t="s">
        <v>6</v>
      </c>
      <c r="B36" s="33" t="s">
        <v>7</v>
      </c>
      <c r="C36" s="34">
        <v>429500</v>
      </c>
      <c r="D36" s="34">
        <v>429500</v>
      </c>
      <c r="E36" s="34">
        <v>429500</v>
      </c>
    </row>
    <row r="37" spans="1:5">
      <c r="A37" s="35" t="s">
        <v>23</v>
      </c>
      <c r="B37" s="35" t="s">
        <v>24</v>
      </c>
      <c r="C37" s="14">
        <v>400000</v>
      </c>
      <c r="D37" s="14">
        <v>400000</v>
      </c>
      <c r="E37" s="14">
        <v>400000</v>
      </c>
    </row>
    <row r="38" spans="1:5">
      <c r="A38" s="35" t="s">
        <v>10</v>
      </c>
      <c r="B38" s="35" t="s">
        <v>11</v>
      </c>
      <c r="C38" s="14">
        <v>29500</v>
      </c>
      <c r="D38" s="14">
        <v>29500</v>
      </c>
      <c r="E38" s="14">
        <v>29500</v>
      </c>
    </row>
    <row r="39" spans="1:5">
      <c r="A39" s="24" t="s">
        <v>52</v>
      </c>
      <c r="B39" s="25"/>
      <c r="C39" s="26">
        <v>514000</v>
      </c>
      <c r="D39" s="26">
        <v>515000</v>
      </c>
      <c r="E39" s="26">
        <v>515000</v>
      </c>
    </row>
    <row r="40" spans="1:5">
      <c r="A40" s="27" t="s">
        <v>5</v>
      </c>
      <c r="B40" s="28"/>
      <c r="C40" s="29">
        <v>28000</v>
      </c>
      <c r="D40" s="29">
        <v>30000</v>
      </c>
      <c r="E40" s="29">
        <v>30000</v>
      </c>
    </row>
    <row r="41" spans="1:5">
      <c r="A41" s="30" t="s">
        <v>43</v>
      </c>
      <c r="B41" s="31"/>
      <c r="C41" s="32">
        <v>28000</v>
      </c>
      <c r="D41" s="32">
        <v>30000</v>
      </c>
      <c r="E41" s="32">
        <v>30000</v>
      </c>
    </row>
    <row r="42" spans="1:5">
      <c r="A42" s="33" t="s">
        <v>6</v>
      </c>
      <c r="B42" s="33" t="s">
        <v>7</v>
      </c>
      <c r="C42" s="34">
        <v>5000</v>
      </c>
      <c r="D42" s="34">
        <v>5000</v>
      </c>
      <c r="E42" s="34">
        <v>5000</v>
      </c>
    </row>
    <row r="43" spans="1:5">
      <c r="A43" s="35" t="s">
        <v>8</v>
      </c>
      <c r="B43" s="35" t="s">
        <v>9</v>
      </c>
      <c r="C43" s="14">
        <v>5000</v>
      </c>
      <c r="D43" s="14">
        <v>5000</v>
      </c>
      <c r="E43" s="14">
        <v>5000</v>
      </c>
    </row>
    <row r="44" spans="1:5">
      <c r="A44" s="33" t="s">
        <v>36</v>
      </c>
      <c r="B44" s="33" t="s">
        <v>37</v>
      </c>
      <c r="C44" s="34">
        <v>23000</v>
      </c>
      <c r="D44" s="34">
        <v>25000</v>
      </c>
      <c r="E44" s="34">
        <v>25000</v>
      </c>
    </row>
    <row r="45" spans="1:5">
      <c r="A45" s="35" t="s">
        <v>38</v>
      </c>
      <c r="B45" s="35" t="s">
        <v>39</v>
      </c>
      <c r="C45" s="14">
        <v>18000</v>
      </c>
      <c r="D45" s="14">
        <v>20000</v>
      </c>
      <c r="E45" s="14">
        <v>20000</v>
      </c>
    </row>
    <row r="46" spans="1:5">
      <c r="A46" s="35" t="s">
        <v>48</v>
      </c>
      <c r="B46" s="35" t="s">
        <v>49</v>
      </c>
      <c r="C46" s="14">
        <v>5000</v>
      </c>
      <c r="D46" s="14">
        <v>5000</v>
      </c>
      <c r="E46" s="14">
        <v>5000</v>
      </c>
    </row>
    <row r="47" spans="1:5">
      <c r="A47" s="27" t="s">
        <v>46</v>
      </c>
      <c r="B47" s="28"/>
      <c r="C47" s="29">
        <v>18000</v>
      </c>
      <c r="D47" s="29">
        <v>17000</v>
      </c>
      <c r="E47" s="29">
        <v>17000</v>
      </c>
    </row>
    <row r="48" spans="1:5">
      <c r="A48" s="30" t="s">
        <v>43</v>
      </c>
      <c r="B48" s="31"/>
      <c r="C48" s="32">
        <v>18000</v>
      </c>
      <c r="D48" s="32">
        <v>17000</v>
      </c>
      <c r="E48" s="32">
        <v>17000</v>
      </c>
    </row>
    <row r="49" spans="1:5">
      <c r="A49" s="33" t="s">
        <v>6</v>
      </c>
      <c r="B49" s="33" t="s">
        <v>7</v>
      </c>
      <c r="C49" s="34">
        <v>11000</v>
      </c>
      <c r="D49" s="34">
        <v>11000</v>
      </c>
      <c r="E49" s="34">
        <v>11000</v>
      </c>
    </row>
    <row r="50" spans="1:5">
      <c r="A50" s="35" t="s">
        <v>8</v>
      </c>
      <c r="B50" s="35" t="s">
        <v>9</v>
      </c>
      <c r="C50" s="14">
        <v>11000</v>
      </c>
      <c r="D50" s="14">
        <v>11000</v>
      </c>
      <c r="E50" s="14">
        <v>11000</v>
      </c>
    </row>
    <row r="51" spans="1:5">
      <c r="A51" s="33" t="s">
        <v>36</v>
      </c>
      <c r="B51" s="33" t="s">
        <v>37</v>
      </c>
      <c r="C51" s="34">
        <v>7000</v>
      </c>
      <c r="D51" s="34">
        <v>6000</v>
      </c>
      <c r="E51" s="34">
        <v>6000</v>
      </c>
    </row>
    <row r="52" spans="1:5">
      <c r="A52" s="35" t="s">
        <v>38</v>
      </c>
      <c r="B52" s="35" t="s">
        <v>39</v>
      </c>
      <c r="C52" s="14">
        <v>7000</v>
      </c>
      <c r="D52" s="14">
        <v>6000</v>
      </c>
      <c r="E52" s="14">
        <v>6000</v>
      </c>
    </row>
    <row r="53" spans="1:5">
      <c r="A53" s="27" t="s">
        <v>14</v>
      </c>
      <c r="B53" s="28"/>
      <c r="C53" s="29">
        <v>468000</v>
      </c>
      <c r="D53" s="29">
        <v>468000</v>
      </c>
      <c r="E53" s="29">
        <v>468000</v>
      </c>
    </row>
    <row r="54" spans="1:5">
      <c r="A54" s="30" t="s">
        <v>43</v>
      </c>
      <c r="B54" s="31"/>
      <c r="C54" s="32">
        <v>468000</v>
      </c>
      <c r="D54" s="32">
        <v>468000</v>
      </c>
      <c r="E54" s="32">
        <v>468000</v>
      </c>
    </row>
    <row r="55" spans="1:5">
      <c r="A55" s="33" t="s">
        <v>36</v>
      </c>
      <c r="B55" s="33" t="s">
        <v>37</v>
      </c>
      <c r="C55" s="34">
        <v>468000</v>
      </c>
      <c r="D55" s="34">
        <v>468000</v>
      </c>
      <c r="E55" s="34">
        <v>468000</v>
      </c>
    </row>
    <row r="56" spans="1:5">
      <c r="A56" s="35" t="s">
        <v>48</v>
      </c>
      <c r="B56" s="35" t="s">
        <v>49</v>
      </c>
      <c r="C56" s="14">
        <v>468000</v>
      </c>
      <c r="D56" s="14">
        <v>468000</v>
      </c>
      <c r="E56" s="14">
        <v>468000</v>
      </c>
    </row>
    <row r="57" spans="1:5">
      <c r="A57" s="21" t="s">
        <v>53</v>
      </c>
      <c r="B57" s="22"/>
      <c r="C57" s="23">
        <v>3057460</v>
      </c>
      <c r="D57" s="23">
        <v>2988760</v>
      </c>
      <c r="E57" s="23">
        <v>2988760</v>
      </c>
    </row>
    <row r="58" spans="1:5">
      <c r="A58" s="24" t="s">
        <v>56</v>
      </c>
      <c r="B58" s="25"/>
      <c r="C58" s="26">
        <v>109460</v>
      </c>
      <c r="D58" s="26">
        <v>106460</v>
      </c>
      <c r="E58" s="26">
        <v>106460</v>
      </c>
    </row>
    <row r="59" spans="1:5">
      <c r="A59" s="27" t="s">
        <v>5</v>
      </c>
      <c r="B59" s="28"/>
      <c r="C59" s="29">
        <v>14700</v>
      </c>
      <c r="D59" s="29">
        <v>14700</v>
      </c>
      <c r="E59" s="29">
        <v>14700</v>
      </c>
    </row>
    <row r="60" spans="1:5">
      <c r="A60" s="30" t="s">
        <v>43</v>
      </c>
      <c r="B60" s="31"/>
      <c r="C60" s="32">
        <v>14700</v>
      </c>
      <c r="D60" s="32">
        <v>14700</v>
      </c>
      <c r="E60" s="32">
        <v>14700</v>
      </c>
    </row>
    <row r="61" spans="1:5">
      <c r="A61" s="33" t="s">
        <v>15</v>
      </c>
      <c r="B61" s="33" t="s">
        <v>16</v>
      </c>
      <c r="C61" s="34">
        <v>2700</v>
      </c>
      <c r="D61" s="34">
        <v>2700</v>
      </c>
      <c r="E61" s="34">
        <v>2700</v>
      </c>
    </row>
    <row r="62" spans="1:5">
      <c r="A62" s="35" t="s">
        <v>17</v>
      </c>
      <c r="B62" s="35" t="s">
        <v>18</v>
      </c>
      <c r="C62" s="14">
        <v>1500</v>
      </c>
      <c r="D62" s="14">
        <v>1500</v>
      </c>
      <c r="E62" s="14">
        <v>1500</v>
      </c>
    </row>
    <row r="63" spans="1:5">
      <c r="A63" s="35" t="s">
        <v>21</v>
      </c>
      <c r="B63" s="35" t="s">
        <v>22</v>
      </c>
      <c r="C63" s="14">
        <v>1200</v>
      </c>
      <c r="D63" s="14">
        <v>1200</v>
      </c>
      <c r="E63" s="14">
        <v>1200</v>
      </c>
    </row>
    <row r="64" spans="1:5">
      <c r="A64" s="33" t="s">
        <v>6</v>
      </c>
      <c r="B64" s="33" t="s">
        <v>7</v>
      </c>
      <c r="C64" s="34">
        <v>12000</v>
      </c>
      <c r="D64" s="34">
        <v>12000</v>
      </c>
      <c r="E64" s="34">
        <v>12000</v>
      </c>
    </row>
    <row r="65" spans="1:6">
      <c r="A65" s="35" t="s">
        <v>8</v>
      </c>
      <c r="B65" s="35" t="s">
        <v>9</v>
      </c>
      <c r="C65" s="14">
        <v>12000</v>
      </c>
      <c r="D65" s="14">
        <v>12000</v>
      </c>
      <c r="E65" s="14">
        <v>12000</v>
      </c>
    </row>
    <row r="66" spans="1:6">
      <c r="A66" s="27" t="s">
        <v>46</v>
      </c>
      <c r="B66" s="28"/>
      <c r="C66" s="29">
        <v>19000</v>
      </c>
      <c r="D66" s="29">
        <v>19000</v>
      </c>
      <c r="E66" s="29">
        <v>19000</v>
      </c>
    </row>
    <row r="67" spans="1:6">
      <c r="A67" s="30" t="s">
        <v>43</v>
      </c>
      <c r="B67" s="31"/>
      <c r="C67" s="32">
        <v>19000</v>
      </c>
      <c r="D67" s="32">
        <v>19000</v>
      </c>
      <c r="E67" s="32">
        <v>19000</v>
      </c>
    </row>
    <row r="68" spans="1:6">
      <c r="A68" s="33" t="s">
        <v>6</v>
      </c>
      <c r="B68" s="33" t="s">
        <v>7</v>
      </c>
      <c r="C68" s="34">
        <v>19000</v>
      </c>
      <c r="D68" s="34">
        <v>19000</v>
      </c>
      <c r="E68" s="34">
        <v>19000</v>
      </c>
    </row>
    <row r="69" spans="1:6">
      <c r="A69" s="35" t="s">
        <v>23</v>
      </c>
      <c r="B69" s="35" t="s">
        <v>24</v>
      </c>
      <c r="C69" s="14">
        <v>10000</v>
      </c>
      <c r="D69" s="14">
        <v>10000</v>
      </c>
      <c r="E69" s="14">
        <v>10000</v>
      </c>
    </row>
    <row r="70" spans="1:6">
      <c r="A70" s="35" t="s">
        <v>12</v>
      </c>
      <c r="B70" s="35" t="s">
        <v>13</v>
      </c>
      <c r="C70" s="14">
        <v>9000</v>
      </c>
      <c r="D70" s="14">
        <v>9000</v>
      </c>
      <c r="E70" s="14">
        <v>9000</v>
      </c>
    </row>
    <row r="71" spans="1:6">
      <c r="A71" s="27" t="s">
        <v>14</v>
      </c>
      <c r="B71" s="28"/>
      <c r="C71" s="29">
        <v>41700</v>
      </c>
      <c r="D71" s="29">
        <v>38700</v>
      </c>
      <c r="E71" s="29">
        <v>38700</v>
      </c>
    </row>
    <row r="72" spans="1:6">
      <c r="A72" s="30" t="s">
        <v>43</v>
      </c>
      <c r="B72" s="31"/>
      <c r="C72" s="32">
        <v>41700</v>
      </c>
      <c r="D72" s="32">
        <v>38700</v>
      </c>
      <c r="E72" s="32">
        <v>38700</v>
      </c>
    </row>
    <row r="73" spans="1:6">
      <c r="A73" s="33" t="s">
        <v>6</v>
      </c>
      <c r="B73" s="33" t="s">
        <v>7</v>
      </c>
      <c r="C73" s="34">
        <v>41700</v>
      </c>
      <c r="D73" s="34">
        <v>38700</v>
      </c>
      <c r="E73" s="34">
        <v>38700</v>
      </c>
      <c r="F73" s="14"/>
    </row>
    <row r="74" spans="1:6">
      <c r="A74" s="35" t="s">
        <v>23</v>
      </c>
      <c r="B74" s="35" t="s">
        <v>24</v>
      </c>
      <c r="C74" s="14">
        <v>5000</v>
      </c>
      <c r="D74" s="14">
        <v>5000</v>
      </c>
      <c r="E74" s="14">
        <v>5000</v>
      </c>
    </row>
    <row r="75" spans="1:6">
      <c r="A75" s="35" t="s">
        <v>12</v>
      </c>
      <c r="B75" s="35" t="s">
        <v>13</v>
      </c>
      <c r="C75" s="14">
        <v>6000</v>
      </c>
      <c r="D75" s="14">
        <v>6000</v>
      </c>
      <c r="E75" s="14">
        <v>6000</v>
      </c>
    </row>
    <row r="76" spans="1:6">
      <c r="A76" s="35" t="s">
        <v>8</v>
      </c>
      <c r="B76" s="35" t="s">
        <v>9</v>
      </c>
      <c r="C76" s="14">
        <v>9700</v>
      </c>
      <c r="D76" s="14">
        <v>9700</v>
      </c>
      <c r="E76" s="14">
        <v>9700</v>
      </c>
    </row>
    <row r="77" spans="1:6">
      <c r="A77" s="35" t="s">
        <v>10</v>
      </c>
      <c r="B77" s="35" t="s">
        <v>11</v>
      </c>
      <c r="C77" s="14">
        <v>21000</v>
      </c>
      <c r="D77" s="14">
        <v>18000</v>
      </c>
      <c r="E77" s="14">
        <v>18000</v>
      </c>
    </row>
    <row r="78" spans="1:6">
      <c r="A78" s="27" t="s">
        <v>45</v>
      </c>
      <c r="B78" s="28"/>
      <c r="C78" s="29">
        <v>34060</v>
      </c>
      <c r="D78" s="29">
        <v>34060</v>
      </c>
      <c r="E78" s="29">
        <v>34060</v>
      </c>
    </row>
    <row r="79" spans="1:6">
      <c r="A79" s="30" t="s">
        <v>43</v>
      </c>
      <c r="B79" s="31"/>
      <c r="C79" s="32">
        <v>34060</v>
      </c>
      <c r="D79" s="32">
        <v>34060</v>
      </c>
      <c r="E79" s="32">
        <v>34060</v>
      </c>
    </row>
    <row r="80" spans="1:6">
      <c r="A80" s="33" t="s">
        <v>15</v>
      </c>
      <c r="B80" s="33" t="s">
        <v>16</v>
      </c>
      <c r="C80" s="34">
        <v>1900</v>
      </c>
      <c r="D80" s="34">
        <v>1900</v>
      </c>
      <c r="E80" s="34">
        <v>1900</v>
      </c>
    </row>
    <row r="81" spans="1:6">
      <c r="A81" s="35" t="s">
        <v>17</v>
      </c>
      <c r="B81" s="35" t="s">
        <v>18</v>
      </c>
      <c r="C81" s="14">
        <v>1500</v>
      </c>
      <c r="D81" s="14">
        <v>1500</v>
      </c>
      <c r="E81" s="14">
        <v>1500</v>
      </c>
    </row>
    <row r="82" spans="1:6">
      <c r="A82" s="35" t="s">
        <v>21</v>
      </c>
      <c r="B82" s="35" t="s">
        <v>22</v>
      </c>
      <c r="C82" s="14">
        <v>400</v>
      </c>
      <c r="D82" s="14">
        <v>400</v>
      </c>
      <c r="E82" s="14">
        <v>400</v>
      </c>
    </row>
    <row r="83" spans="1:6">
      <c r="A83" s="33" t="s">
        <v>6</v>
      </c>
      <c r="B83" s="33" t="s">
        <v>7</v>
      </c>
      <c r="C83" s="34">
        <v>32160</v>
      </c>
      <c r="D83" s="34">
        <v>32160</v>
      </c>
      <c r="E83" s="34">
        <v>32160</v>
      </c>
      <c r="F83" s="14"/>
    </row>
    <row r="84" spans="1:6">
      <c r="A84" s="35" t="s">
        <v>23</v>
      </c>
      <c r="B84" s="35" t="s">
        <v>24</v>
      </c>
      <c r="C84" s="14">
        <v>11060</v>
      </c>
      <c r="D84" s="14">
        <v>11060</v>
      </c>
      <c r="E84" s="14">
        <v>11060</v>
      </c>
    </row>
    <row r="85" spans="1:6">
      <c r="A85" s="35" t="s">
        <v>12</v>
      </c>
      <c r="B85" s="35" t="s">
        <v>13</v>
      </c>
      <c r="C85" s="14">
        <v>13100</v>
      </c>
      <c r="D85" s="14">
        <v>13100</v>
      </c>
      <c r="E85" s="14">
        <v>13100</v>
      </c>
    </row>
    <row r="86" spans="1:6">
      <c r="A86" s="35" t="s">
        <v>8</v>
      </c>
      <c r="B86" s="35" t="s">
        <v>9</v>
      </c>
      <c r="C86" s="14">
        <v>1000</v>
      </c>
      <c r="D86" s="14">
        <v>1000</v>
      </c>
      <c r="E86" s="14">
        <v>1000</v>
      </c>
    </row>
    <row r="87" spans="1:6">
      <c r="A87" s="35" t="s">
        <v>10</v>
      </c>
      <c r="B87" s="35" t="s">
        <v>11</v>
      </c>
      <c r="C87" s="14">
        <v>7000</v>
      </c>
      <c r="D87" s="14">
        <v>7000</v>
      </c>
      <c r="E87" s="14">
        <v>7000</v>
      </c>
    </row>
    <row r="88" spans="1:6">
      <c r="A88" s="24" t="s">
        <v>57</v>
      </c>
      <c r="B88" s="25"/>
      <c r="C88" s="26">
        <v>1604200</v>
      </c>
      <c r="D88" s="26">
        <v>1592200</v>
      </c>
      <c r="E88" s="26">
        <v>1592200</v>
      </c>
    </row>
    <row r="89" spans="1:6">
      <c r="A89" s="27" t="s">
        <v>5</v>
      </c>
      <c r="B89" s="28"/>
      <c r="C89" s="29">
        <v>821000</v>
      </c>
      <c r="D89" s="29">
        <v>821000</v>
      </c>
      <c r="E89" s="29">
        <v>821000</v>
      </c>
    </row>
    <row r="90" spans="1:6">
      <c r="A90" s="30" t="s">
        <v>43</v>
      </c>
      <c r="B90" s="31"/>
      <c r="C90" s="32">
        <v>821000</v>
      </c>
      <c r="D90" s="32">
        <v>821000</v>
      </c>
      <c r="E90" s="32">
        <v>821000</v>
      </c>
    </row>
    <row r="91" spans="1:6">
      <c r="A91" s="33" t="s">
        <v>15</v>
      </c>
      <c r="B91" s="33" t="s">
        <v>16</v>
      </c>
      <c r="C91" s="34">
        <v>633000</v>
      </c>
      <c r="D91" s="34">
        <v>633000</v>
      </c>
      <c r="E91" s="34">
        <v>633000</v>
      </c>
      <c r="F91" s="14"/>
    </row>
    <row r="92" spans="1:6">
      <c r="A92" s="35" t="s">
        <v>17</v>
      </c>
      <c r="B92" s="35" t="s">
        <v>18</v>
      </c>
      <c r="C92" s="14">
        <v>488000</v>
      </c>
      <c r="D92" s="14">
        <v>488000</v>
      </c>
      <c r="E92" s="14">
        <v>488000</v>
      </c>
    </row>
    <row r="93" spans="1:6">
      <c r="A93" s="35" t="s">
        <v>19</v>
      </c>
      <c r="B93" s="35" t="s">
        <v>20</v>
      </c>
      <c r="C93" s="14">
        <v>25000</v>
      </c>
      <c r="D93" s="14">
        <v>25000</v>
      </c>
      <c r="E93" s="14">
        <v>25000</v>
      </c>
    </row>
    <row r="94" spans="1:6">
      <c r="A94" s="35" t="s">
        <v>21</v>
      </c>
      <c r="B94" s="35" t="s">
        <v>22</v>
      </c>
      <c r="C94" s="14">
        <v>120000</v>
      </c>
      <c r="D94" s="14">
        <v>120000</v>
      </c>
      <c r="E94" s="14">
        <v>120000</v>
      </c>
    </row>
    <row r="95" spans="1:6">
      <c r="A95" s="33" t="s">
        <v>6</v>
      </c>
      <c r="B95" s="33" t="s">
        <v>7</v>
      </c>
      <c r="C95" s="34">
        <v>188000</v>
      </c>
      <c r="D95" s="34">
        <v>188000</v>
      </c>
      <c r="E95" s="34">
        <v>188000</v>
      </c>
      <c r="F95" s="14"/>
    </row>
    <row r="96" spans="1:6">
      <c r="A96" s="35" t="s">
        <v>23</v>
      </c>
      <c r="B96" s="35" t="s">
        <v>24</v>
      </c>
      <c r="C96" s="14">
        <v>34000</v>
      </c>
      <c r="D96" s="14">
        <v>34000</v>
      </c>
      <c r="E96" s="14">
        <v>34000</v>
      </c>
    </row>
    <row r="97" spans="1:6">
      <c r="A97" s="35" t="s">
        <v>12</v>
      </c>
      <c r="B97" s="35" t="s">
        <v>13</v>
      </c>
      <c r="C97" s="14">
        <v>154000</v>
      </c>
      <c r="D97" s="14">
        <v>154000</v>
      </c>
      <c r="E97" s="14">
        <v>154000</v>
      </c>
    </row>
    <row r="98" spans="1:6">
      <c r="A98" s="27" t="s">
        <v>40</v>
      </c>
      <c r="B98" s="28"/>
      <c r="C98" s="29">
        <v>767200</v>
      </c>
      <c r="D98" s="29">
        <v>756200</v>
      </c>
      <c r="E98" s="29">
        <v>756200</v>
      </c>
    </row>
    <row r="99" spans="1:6">
      <c r="A99" s="30" t="s">
        <v>43</v>
      </c>
      <c r="B99" s="31"/>
      <c r="C99" s="32">
        <v>767200</v>
      </c>
      <c r="D99" s="32">
        <v>756200</v>
      </c>
      <c r="E99" s="32">
        <v>756200</v>
      </c>
    </row>
    <row r="100" spans="1:6">
      <c r="A100" s="33" t="s">
        <v>15</v>
      </c>
      <c r="B100" s="33" t="s">
        <v>16</v>
      </c>
      <c r="C100" s="34">
        <v>127200</v>
      </c>
      <c r="D100" s="34">
        <v>127200</v>
      </c>
      <c r="E100" s="34">
        <v>127200</v>
      </c>
      <c r="F100" s="14"/>
    </row>
    <row r="101" spans="1:6">
      <c r="A101" s="35" t="s">
        <v>17</v>
      </c>
      <c r="B101" s="35" t="s">
        <v>18</v>
      </c>
      <c r="C101" s="14">
        <v>114000</v>
      </c>
      <c r="D101" s="14">
        <v>114000</v>
      </c>
      <c r="E101" s="14">
        <v>114000</v>
      </c>
    </row>
    <row r="102" spans="1:6">
      <c r="A102" s="35" t="s">
        <v>21</v>
      </c>
      <c r="B102" s="35" t="s">
        <v>22</v>
      </c>
      <c r="C102" s="14">
        <v>13200</v>
      </c>
      <c r="D102" s="14">
        <v>13200</v>
      </c>
      <c r="E102" s="14">
        <v>13200</v>
      </c>
    </row>
    <row r="103" spans="1:6">
      <c r="A103" s="33" t="s">
        <v>6</v>
      </c>
      <c r="B103" s="33" t="s">
        <v>7</v>
      </c>
      <c r="C103" s="34">
        <v>562000</v>
      </c>
      <c r="D103" s="34">
        <v>562000</v>
      </c>
      <c r="E103" s="34">
        <v>562000</v>
      </c>
      <c r="F103" s="14"/>
    </row>
    <row r="104" spans="1:6">
      <c r="A104" s="35" t="s">
        <v>12</v>
      </c>
      <c r="B104" s="35" t="s">
        <v>13</v>
      </c>
      <c r="C104" s="14">
        <v>556500</v>
      </c>
      <c r="D104" s="14">
        <v>556500</v>
      </c>
      <c r="E104" s="14">
        <v>556500</v>
      </c>
    </row>
    <row r="105" spans="1:6">
      <c r="A105" s="35" t="s">
        <v>8</v>
      </c>
      <c r="B105" s="35" t="s">
        <v>9</v>
      </c>
      <c r="C105" s="14">
        <v>3500</v>
      </c>
      <c r="D105" s="14">
        <v>3500</v>
      </c>
      <c r="E105" s="14">
        <v>3500</v>
      </c>
    </row>
    <row r="106" spans="1:6">
      <c r="A106" s="35" t="s">
        <v>10</v>
      </c>
      <c r="B106" s="35" t="s">
        <v>11</v>
      </c>
      <c r="C106" s="14">
        <v>2000</v>
      </c>
      <c r="D106" s="14">
        <v>2000</v>
      </c>
      <c r="E106" s="14">
        <v>2000</v>
      </c>
    </row>
    <row r="107" spans="1:6">
      <c r="A107" s="33" t="s">
        <v>36</v>
      </c>
      <c r="B107" s="33" t="s">
        <v>37</v>
      </c>
      <c r="C107" s="34">
        <v>78000</v>
      </c>
      <c r="D107" s="34">
        <v>67000</v>
      </c>
      <c r="E107" s="34">
        <v>67000</v>
      </c>
    </row>
    <row r="108" spans="1:6">
      <c r="A108" s="35" t="s">
        <v>38</v>
      </c>
      <c r="B108" s="35" t="s">
        <v>39</v>
      </c>
      <c r="C108" s="14">
        <v>78000</v>
      </c>
      <c r="D108" s="14">
        <v>67000</v>
      </c>
      <c r="E108" s="14">
        <v>67000</v>
      </c>
    </row>
    <row r="109" spans="1:6">
      <c r="A109" s="27" t="s">
        <v>14</v>
      </c>
      <c r="B109" s="28"/>
      <c r="C109" s="29">
        <v>16000</v>
      </c>
      <c r="D109" s="29">
        <v>15000</v>
      </c>
      <c r="E109" s="29">
        <v>15000</v>
      </c>
    </row>
    <row r="110" spans="1:6">
      <c r="A110" s="30" t="s">
        <v>43</v>
      </c>
      <c r="B110" s="31"/>
      <c r="C110" s="32">
        <v>16000</v>
      </c>
      <c r="D110" s="32">
        <v>15000</v>
      </c>
      <c r="E110" s="32">
        <v>15000</v>
      </c>
    </row>
    <row r="111" spans="1:6">
      <c r="A111" s="33" t="s">
        <v>6</v>
      </c>
      <c r="B111" s="33" t="s">
        <v>7</v>
      </c>
      <c r="C111" s="34">
        <v>16000</v>
      </c>
      <c r="D111" s="34">
        <v>15000</v>
      </c>
      <c r="E111" s="34">
        <v>15000</v>
      </c>
    </row>
    <row r="112" spans="1:6">
      <c r="A112" s="35" t="s">
        <v>12</v>
      </c>
      <c r="B112" s="35" t="s">
        <v>13</v>
      </c>
      <c r="C112" s="14">
        <v>16000</v>
      </c>
      <c r="D112" s="14">
        <v>15000</v>
      </c>
      <c r="E112" s="14">
        <v>15000</v>
      </c>
    </row>
    <row r="113" spans="1:6">
      <c r="A113" s="24" t="s">
        <v>58</v>
      </c>
      <c r="B113" s="25"/>
      <c r="C113" s="26">
        <v>406300</v>
      </c>
      <c r="D113" s="26">
        <v>406300</v>
      </c>
      <c r="E113" s="26">
        <v>406300</v>
      </c>
    </row>
    <row r="114" spans="1:6">
      <c r="A114" s="27" t="s">
        <v>5</v>
      </c>
      <c r="B114" s="28"/>
      <c r="C114" s="29">
        <v>22000</v>
      </c>
      <c r="D114" s="29">
        <v>22000</v>
      </c>
      <c r="E114" s="29">
        <v>22000</v>
      </c>
    </row>
    <row r="115" spans="1:6">
      <c r="A115" s="30" t="s">
        <v>43</v>
      </c>
      <c r="B115" s="31"/>
      <c r="C115" s="32">
        <v>22000</v>
      </c>
      <c r="D115" s="32">
        <v>22000</v>
      </c>
      <c r="E115" s="32">
        <v>22000</v>
      </c>
    </row>
    <row r="116" spans="1:6">
      <c r="A116" s="33" t="s">
        <v>6</v>
      </c>
      <c r="B116" s="33" t="s">
        <v>7</v>
      </c>
      <c r="C116" s="34">
        <v>17000</v>
      </c>
      <c r="D116" s="34">
        <v>17000</v>
      </c>
      <c r="E116" s="34">
        <v>17000</v>
      </c>
    </row>
    <row r="117" spans="1:6">
      <c r="A117" s="35" t="s">
        <v>10</v>
      </c>
      <c r="B117" s="35" t="s">
        <v>11</v>
      </c>
      <c r="C117" s="14">
        <v>17000</v>
      </c>
      <c r="D117" s="14">
        <v>17000</v>
      </c>
      <c r="E117" s="14">
        <v>17000</v>
      </c>
    </row>
    <row r="118" spans="1:6">
      <c r="A118" s="33" t="s">
        <v>26</v>
      </c>
      <c r="B118" s="33" t="s">
        <v>27</v>
      </c>
      <c r="C118" s="34">
        <v>5000</v>
      </c>
      <c r="D118" s="34">
        <v>5000</v>
      </c>
      <c r="E118" s="34">
        <v>5000</v>
      </c>
    </row>
    <row r="119" spans="1:6">
      <c r="A119" s="35" t="s">
        <v>28</v>
      </c>
      <c r="B119" s="35" t="s">
        <v>29</v>
      </c>
      <c r="C119" s="14">
        <v>5000</v>
      </c>
      <c r="D119" s="14">
        <v>5000</v>
      </c>
      <c r="E119" s="14">
        <v>5000</v>
      </c>
    </row>
    <row r="120" spans="1:6">
      <c r="A120" s="27" t="s">
        <v>40</v>
      </c>
      <c r="B120" s="28"/>
      <c r="C120" s="29">
        <v>113000</v>
      </c>
      <c r="D120" s="29">
        <v>113000</v>
      </c>
      <c r="E120" s="29">
        <v>113000</v>
      </c>
    </row>
    <row r="121" spans="1:6">
      <c r="A121" s="30" t="s">
        <v>43</v>
      </c>
      <c r="B121" s="31"/>
      <c r="C121" s="32">
        <v>113000</v>
      </c>
      <c r="D121" s="32">
        <v>113000</v>
      </c>
      <c r="E121" s="32">
        <v>113000</v>
      </c>
    </row>
    <row r="122" spans="1:6">
      <c r="A122" s="33" t="s">
        <v>6</v>
      </c>
      <c r="B122" s="33" t="s">
        <v>7</v>
      </c>
      <c r="C122" s="34">
        <v>108000</v>
      </c>
      <c r="D122" s="34">
        <v>108000</v>
      </c>
      <c r="E122" s="34">
        <v>108000</v>
      </c>
      <c r="F122" s="14"/>
    </row>
    <row r="123" spans="1:6">
      <c r="A123" s="35" t="s">
        <v>12</v>
      </c>
      <c r="B123" s="35" t="s">
        <v>13</v>
      </c>
      <c r="C123" s="14">
        <v>15000</v>
      </c>
      <c r="D123" s="14">
        <v>15000</v>
      </c>
      <c r="E123" s="14">
        <v>15000</v>
      </c>
    </row>
    <row r="124" spans="1:6">
      <c r="A124" s="35" t="s">
        <v>8</v>
      </c>
      <c r="B124" s="35" t="s">
        <v>9</v>
      </c>
      <c r="C124" s="14">
        <v>85000</v>
      </c>
      <c r="D124" s="14">
        <v>85000</v>
      </c>
      <c r="E124" s="14">
        <v>85000</v>
      </c>
    </row>
    <row r="125" spans="1:6">
      <c r="A125" s="35" t="s">
        <v>10</v>
      </c>
      <c r="B125" s="35" t="s">
        <v>11</v>
      </c>
      <c r="C125" s="14">
        <v>8000</v>
      </c>
      <c r="D125" s="14">
        <v>8000</v>
      </c>
      <c r="E125" s="14">
        <v>8000</v>
      </c>
      <c r="F125" s="14"/>
    </row>
    <row r="126" spans="1:6">
      <c r="A126" s="33" t="s">
        <v>26</v>
      </c>
      <c r="B126" s="33" t="s">
        <v>27</v>
      </c>
      <c r="C126" s="34">
        <v>5000</v>
      </c>
      <c r="D126" s="34">
        <v>5000</v>
      </c>
      <c r="E126" s="34">
        <v>5000</v>
      </c>
    </row>
    <row r="127" spans="1:6">
      <c r="A127" s="35" t="s">
        <v>28</v>
      </c>
      <c r="B127" s="35" t="s">
        <v>29</v>
      </c>
      <c r="C127" s="14">
        <v>5000</v>
      </c>
      <c r="D127" s="14">
        <v>5000</v>
      </c>
      <c r="E127" s="14">
        <v>5000</v>
      </c>
    </row>
    <row r="128" spans="1:6">
      <c r="A128" s="27" t="s">
        <v>14</v>
      </c>
      <c r="B128" s="28"/>
      <c r="C128" s="29">
        <v>270300</v>
      </c>
      <c r="D128" s="29">
        <v>270300</v>
      </c>
      <c r="E128" s="29">
        <v>270300</v>
      </c>
    </row>
    <row r="129" spans="1:5">
      <c r="A129" s="30" t="s">
        <v>43</v>
      </c>
      <c r="B129" s="31"/>
      <c r="C129" s="32">
        <v>270300</v>
      </c>
      <c r="D129" s="32">
        <v>270300</v>
      </c>
      <c r="E129" s="32">
        <v>270300</v>
      </c>
    </row>
    <row r="130" spans="1:5">
      <c r="A130" s="33" t="s">
        <v>15</v>
      </c>
      <c r="B130" s="33" t="s">
        <v>16</v>
      </c>
      <c r="C130" s="34">
        <v>10800</v>
      </c>
      <c r="D130" s="34">
        <v>10800</v>
      </c>
      <c r="E130" s="34">
        <v>10800</v>
      </c>
    </row>
    <row r="131" spans="1:5">
      <c r="A131" s="35" t="s">
        <v>17</v>
      </c>
      <c r="B131" s="35" t="s">
        <v>18</v>
      </c>
      <c r="C131" s="14">
        <v>8810</v>
      </c>
      <c r="D131" s="14">
        <v>8810</v>
      </c>
      <c r="E131" s="14">
        <v>8810</v>
      </c>
    </row>
    <row r="132" spans="1:5">
      <c r="A132" s="35" t="s">
        <v>21</v>
      </c>
      <c r="B132" s="35" t="s">
        <v>22</v>
      </c>
      <c r="C132" s="14">
        <v>1990</v>
      </c>
      <c r="D132" s="14">
        <v>1990</v>
      </c>
      <c r="E132" s="14">
        <v>1990</v>
      </c>
    </row>
    <row r="133" spans="1:5">
      <c r="A133" s="33" t="s">
        <v>6</v>
      </c>
      <c r="B133" s="33" t="s">
        <v>7</v>
      </c>
      <c r="C133" s="34">
        <v>255000</v>
      </c>
      <c r="D133" s="34">
        <v>255000</v>
      </c>
      <c r="E133" s="34">
        <v>255000</v>
      </c>
    </row>
    <row r="134" spans="1:5">
      <c r="A134" s="35" t="s">
        <v>12</v>
      </c>
      <c r="B134" s="35" t="s">
        <v>13</v>
      </c>
      <c r="C134" s="14">
        <v>5000</v>
      </c>
      <c r="D134" s="14">
        <v>5000</v>
      </c>
      <c r="E134" s="14">
        <v>5000</v>
      </c>
    </row>
    <row r="135" spans="1:5">
      <c r="A135" s="35" t="s">
        <v>8</v>
      </c>
      <c r="B135" s="35" t="s">
        <v>9</v>
      </c>
      <c r="C135" s="14">
        <v>250000</v>
      </c>
      <c r="D135" s="14">
        <v>250000</v>
      </c>
      <c r="E135" s="14">
        <v>250000</v>
      </c>
    </row>
    <row r="136" spans="1:5">
      <c r="A136" s="33" t="s">
        <v>26</v>
      </c>
      <c r="B136" s="33" t="s">
        <v>27</v>
      </c>
      <c r="C136" s="34">
        <v>4500</v>
      </c>
      <c r="D136" s="34">
        <v>4500</v>
      </c>
      <c r="E136" s="34">
        <v>4500</v>
      </c>
    </row>
    <row r="137" spans="1:5">
      <c r="A137" s="35" t="s">
        <v>28</v>
      </c>
      <c r="B137" s="35" t="s">
        <v>29</v>
      </c>
      <c r="C137" s="14">
        <v>4500</v>
      </c>
      <c r="D137" s="14">
        <v>4500</v>
      </c>
      <c r="E137" s="14">
        <v>4500</v>
      </c>
    </row>
    <row r="138" spans="1:5">
      <c r="A138" s="27" t="s">
        <v>25</v>
      </c>
      <c r="B138" s="28"/>
      <c r="C138" s="29">
        <v>1000</v>
      </c>
      <c r="D138" s="29">
        <v>1000</v>
      </c>
      <c r="E138" s="29">
        <v>1000</v>
      </c>
    </row>
    <row r="139" spans="1:5">
      <c r="A139" s="30" t="s">
        <v>43</v>
      </c>
      <c r="B139" s="31"/>
      <c r="C139" s="32">
        <v>1000</v>
      </c>
      <c r="D139" s="32">
        <v>1000</v>
      </c>
      <c r="E139" s="32">
        <v>1000</v>
      </c>
    </row>
    <row r="140" spans="1:5">
      <c r="A140" s="33" t="s">
        <v>6</v>
      </c>
      <c r="B140" s="33" t="s">
        <v>7</v>
      </c>
      <c r="C140" s="34">
        <v>1000</v>
      </c>
      <c r="D140" s="34">
        <v>1000</v>
      </c>
      <c r="E140" s="34">
        <v>1000</v>
      </c>
    </row>
    <row r="141" spans="1:5">
      <c r="A141" s="35" t="s">
        <v>12</v>
      </c>
      <c r="B141" s="35" t="s">
        <v>13</v>
      </c>
      <c r="C141" s="14">
        <v>500</v>
      </c>
      <c r="D141" s="14">
        <v>500</v>
      </c>
      <c r="E141" s="14">
        <v>500</v>
      </c>
    </row>
    <row r="142" spans="1:5">
      <c r="A142" s="35" t="s">
        <v>8</v>
      </c>
      <c r="B142" s="35" t="s">
        <v>9</v>
      </c>
      <c r="C142" s="14">
        <v>500</v>
      </c>
      <c r="D142" s="14">
        <v>500</v>
      </c>
      <c r="E142" s="14">
        <v>500</v>
      </c>
    </row>
    <row r="143" spans="1:5">
      <c r="A143" s="24" t="s">
        <v>59</v>
      </c>
      <c r="B143" s="25"/>
      <c r="C143" s="26">
        <v>36000</v>
      </c>
      <c r="D143" s="26">
        <v>36000</v>
      </c>
      <c r="E143" s="26">
        <v>36000</v>
      </c>
    </row>
    <row r="144" spans="1:5">
      <c r="A144" s="27" t="s">
        <v>14</v>
      </c>
      <c r="B144" s="28"/>
      <c r="C144" s="29">
        <v>36000</v>
      </c>
      <c r="D144" s="29">
        <v>36000</v>
      </c>
      <c r="E144" s="29">
        <v>36000</v>
      </c>
    </row>
    <row r="145" spans="1:5">
      <c r="A145" s="30" t="s">
        <v>44</v>
      </c>
      <c r="B145" s="31"/>
      <c r="C145" s="32">
        <v>36000</v>
      </c>
      <c r="D145" s="32">
        <v>36000</v>
      </c>
      <c r="E145" s="32">
        <v>36000</v>
      </c>
    </row>
    <row r="146" spans="1:5">
      <c r="A146" s="33" t="s">
        <v>6</v>
      </c>
      <c r="B146" s="33" t="s">
        <v>7</v>
      </c>
      <c r="C146" s="34">
        <v>36000</v>
      </c>
      <c r="D146" s="34">
        <v>36000</v>
      </c>
      <c r="E146" s="34">
        <v>36000</v>
      </c>
    </row>
    <row r="147" spans="1:5">
      <c r="A147" s="35" t="s">
        <v>12</v>
      </c>
      <c r="B147" s="35" t="s">
        <v>13</v>
      </c>
      <c r="C147" s="14">
        <v>36000</v>
      </c>
      <c r="D147" s="14">
        <v>36000</v>
      </c>
      <c r="E147" s="14">
        <v>36000</v>
      </c>
    </row>
    <row r="148" spans="1:5">
      <c r="A148" s="24" t="s">
        <v>54</v>
      </c>
      <c r="B148" s="25"/>
      <c r="C148" s="26">
        <v>641200</v>
      </c>
      <c r="D148" s="26">
        <v>0</v>
      </c>
      <c r="E148" s="26">
        <v>0</v>
      </c>
    </row>
    <row r="149" spans="1:5">
      <c r="A149" s="27" t="s">
        <v>5</v>
      </c>
      <c r="B149" s="28"/>
      <c r="C149" s="29">
        <v>530200</v>
      </c>
      <c r="D149" s="29">
        <v>0</v>
      </c>
      <c r="E149" s="29">
        <v>0</v>
      </c>
    </row>
    <row r="150" spans="1:5">
      <c r="A150" s="30" t="s">
        <v>44</v>
      </c>
      <c r="B150" s="31"/>
      <c r="C150" s="32">
        <v>530200</v>
      </c>
      <c r="D150" s="32">
        <v>0</v>
      </c>
      <c r="E150" s="32">
        <v>0</v>
      </c>
    </row>
    <row r="151" spans="1:5">
      <c r="A151" s="33" t="s">
        <v>15</v>
      </c>
      <c r="B151" s="33" t="s">
        <v>16</v>
      </c>
      <c r="C151" s="34">
        <v>494500</v>
      </c>
      <c r="D151" s="34">
        <v>0</v>
      </c>
      <c r="E151" s="34">
        <v>0</v>
      </c>
    </row>
    <row r="152" spans="1:5">
      <c r="A152" s="35" t="s">
        <v>17</v>
      </c>
      <c r="B152" s="35" t="s">
        <v>18</v>
      </c>
      <c r="C152" s="14">
        <v>385500</v>
      </c>
      <c r="D152" s="14">
        <v>0</v>
      </c>
      <c r="E152" s="14">
        <v>0</v>
      </c>
    </row>
    <row r="153" spans="1:5">
      <c r="A153" s="35" t="s">
        <v>19</v>
      </c>
      <c r="B153" s="35" t="s">
        <v>20</v>
      </c>
      <c r="C153" s="14">
        <v>25000</v>
      </c>
      <c r="D153" s="14">
        <v>0</v>
      </c>
      <c r="E153" s="14">
        <v>0</v>
      </c>
    </row>
    <row r="154" spans="1:5">
      <c r="A154" s="35" t="s">
        <v>21</v>
      </c>
      <c r="B154" s="35" t="s">
        <v>22</v>
      </c>
      <c r="C154" s="14">
        <v>84000</v>
      </c>
      <c r="D154" s="14">
        <v>0</v>
      </c>
      <c r="E154" s="14">
        <v>0</v>
      </c>
    </row>
    <row r="155" spans="1:5">
      <c r="A155" s="33" t="s">
        <v>6</v>
      </c>
      <c r="B155" s="33" t="s">
        <v>7</v>
      </c>
      <c r="C155" s="34">
        <v>35700</v>
      </c>
      <c r="D155" s="34">
        <v>0</v>
      </c>
      <c r="E155" s="34">
        <v>0</v>
      </c>
    </row>
    <row r="156" spans="1:5">
      <c r="A156" s="35" t="s">
        <v>23</v>
      </c>
      <c r="B156" s="35" t="s">
        <v>24</v>
      </c>
      <c r="C156" s="14">
        <v>35700</v>
      </c>
      <c r="D156" s="14">
        <v>0</v>
      </c>
      <c r="E156" s="14">
        <v>0</v>
      </c>
    </row>
    <row r="157" spans="1:5">
      <c r="A157" s="27" t="s">
        <v>14</v>
      </c>
      <c r="B157" s="28"/>
      <c r="C157" s="29">
        <v>111000</v>
      </c>
      <c r="D157" s="29">
        <v>0</v>
      </c>
      <c r="E157" s="29">
        <v>0</v>
      </c>
    </row>
    <row r="158" spans="1:5">
      <c r="A158" s="30" t="s">
        <v>44</v>
      </c>
      <c r="B158" s="31"/>
      <c r="C158" s="32">
        <v>111000</v>
      </c>
      <c r="D158" s="32">
        <v>0</v>
      </c>
      <c r="E158" s="32">
        <v>0</v>
      </c>
    </row>
    <row r="159" spans="1:5">
      <c r="A159" s="33" t="s">
        <v>15</v>
      </c>
      <c r="B159" s="33" t="s">
        <v>16</v>
      </c>
      <c r="C159" s="34">
        <v>92900</v>
      </c>
      <c r="D159" s="34">
        <v>0</v>
      </c>
      <c r="E159" s="34">
        <v>0</v>
      </c>
    </row>
    <row r="160" spans="1:5">
      <c r="A160" s="35" t="s">
        <v>17</v>
      </c>
      <c r="B160" s="35" t="s">
        <v>18</v>
      </c>
      <c r="C160" s="14">
        <v>70700</v>
      </c>
      <c r="D160" s="14">
        <v>0</v>
      </c>
      <c r="E160" s="14">
        <v>0</v>
      </c>
    </row>
    <row r="161" spans="1:6">
      <c r="A161" s="35" t="s">
        <v>19</v>
      </c>
      <c r="B161" s="35" t="s">
        <v>20</v>
      </c>
      <c r="C161" s="14">
        <v>8000</v>
      </c>
      <c r="D161" s="14">
        <v>0</v>
      </c>
      <c r="E161" s="14">
        <v>0</v>
      </c>
    </row>
    <row r="162" spans="1:6">
      <c r="A162" s="35" t="s">
        <v>21</v>
      </c>
      <c r="B162" s="35" t="s">
        <v>22</v>
      </c>
      <c r="C162" s="14">
        <v>14200</v>
      </c>
      <c r="D162" s="14">
        <v>0</v>
      </c>
      <c r="E162" s="14">
        <v>0</v>
      </c>
    </row>
    <row r="163" spans="1:6">
      <c r="A163" s="33" t="s">
        <v>6</v>
      </c>
      <c r="B163" s="33" t="s">
        <v>7</v>
      </c>
      <c r="C163" s="34">
        <v>18100</v>
      </c>
      <c r="D163" s="34">
        <v>0</v>
      </c>
      <c r="E163" s="34">
        <v>0</v>
      </c>
    </row>
    <row r="164" spans="1:6">
      <c r="A164" s="35" t="s">
        <v>23</v>
      </c>
      <c r="B164" s="35" t="s">
        <v>24</v>
      </c>
      <c r="C164" s="14">
        <v>13600</v>
      </c>
      <c r="D164" s="14">
        <v>0</v>
      </c>
      <c r="E164" s="14">
        <v>0</v>
      </c>
    </row>
    <row r="165" spans="1:6">
      <c r="A165" s="35" t="s">
        <v>8</v>
      </c>
      <c r="B165" s="35" t="s">
        <v>9</v>
      </c>
      <c r="C165" s="14">
        <v>2500</v>
      </c>
      <c r="D165" s="14">
        <v>0</v>
      </c>
      <c r="E165" s="14">
        <v>0</v>
      </c>
    </row>
    <row r="166" spans="1:6">
      <c r="A166" s="35" t="s">
        <v>10</v>
      </c>
      <c r="B166" s="35" t="s">
        <v>11</v>
      </c>
      <c r="C166" s="14">
        <v>2000</v>
      </c>
      <c r="D166" s="14">
        <v>0</v>
      </c>
      <c r="E166" s="14">
        <v>0</v>
      </c>
    </row>
    <row r="167" spans="1:6">
      <c r="A167" s="24" t="s">
        <v>60</v>
      </c>
      <c r="B167" s="25"/>
      <c r="C167" s="26">
        <v>260300</v>
      </c>
      <c r="D167" s="26">
        <v>847800</v>
      </c>
      <c r="E167" s="26">
        <v>847800</v>
      </c>
    </row>
    <row r="168" spans="1:6">
      <c r="A168" s="27" t="s">
        <v>5</v>
      </c>
      <c r="B168" s="28"/>
      <c r="C168" s="29">
        <v>260300</v>
      </c>
      <c r="D168" s="29">
        <v>847800</v>
      </c>
      <c r="E168" s="29">
        <v>847800</v>
      </c>
    </row>
    <row r="169" spans="1:6">
      <c r="A169" s="30" t="s">
        <v>44</v>
      </c>
      <c r="B169" s="31"/>
      <c r="C169" s="32">
        <v>260300</v>
      </c>
      <c r="D169" s="32">
        <v>847800</v>
      </c>
      <c r="E169" s="32">
        <v>847800</v>
      </c>
    </row>
    <row r="170" spans="1:6">
      <c r="A170" s="33" t="s">
        <v>15</v>
      </c>
      <c r="B170" s="33" t="s">
        <v>16</v>
      </c>
      <c r="C170" s="34">
        <v>233500</v>
      </c>
      <c r="D170" s="34">
        <v>778500</v>
      </c>
      <c r="E170" s="34">
        <v>778500</v>
      </c>
      <c r="F170" s="14"/>
    </row>
    <row r="171" spans="1:6">
      <c r="A171" s="35" t="s">
        <v>17</v>
      </c>
      <c r="B171" s="35" t="s">
        <v>18</v>
      </c>
      <c r="C171" s="14">
        <v>155500</v>
      </c>
      <c r="D171" s="14">
        <v>599000</v>
      </c>
      <c r="E171" s="14">
        <v>599000</v>
      </c>
    </row>
    <row r="172" spans="1:6">
      <c r="A172" s="35" t="s">
        <v>19</v>
      </c>
      <c r="B172" s="35" t="s">
        <v>20</v>
      </c>
      <c r="C172" s="14">
        <v>48000</v>
      </c>
      <c r="D172" s="14">
        <v>58000</v>
      </c>
      <c r="E172" s="14">
        <v>58000</v>
      </c>
    </row>
    <row r="173" spans="1:6">
      <c r="A173" s="35" t="s">
        <v>21</v>
      </c>
      <c r="B173" s="35" t="s">
        <v>22</v>
      </c>
      <c r="C173" s="14">
        <v>30000</v>
      </c>
      <c r="D173" s="14">
        <v>121500</v>
      </c>
      <c r="E173" s="14">
        <v>121500</v>
      </c>
    </row>
    <row r="174" spans="1:6">
      <c r="A174" s="33" t="s">
        <v>6</v>
      </c>
      <c r="B174" s="33" t="s">
        <v>7</v>
      </c>
      <c r="C174" s="34">
        <v>26800</v>
      </c>
      <c r="D174" s="34">
        <v>69300</v>
      </c>
      <c r="E174" s="34">
        <v>69300</v>
      </c>
      <c r="F174" s="14"/>
    </row>
    <row r="175" spans="1:6">
      <c r="A175" s="35" t="s">
        <v>23</v>
      </c>
      <c r="B175" s="35" t="s">
        <v>24</v>
      </c>
      <c r="C175" s="14">
        <v>23300</v>
      </c>
      <c r="D175" s="14">
        <v>65800</v>
      </c>
      <c r="E175" s="14">
        <v>65800</v>
      </c>
    </row>
    <row r="176" spans="1:6">
      <c r="A176" s="35" t="s">
        <v>8</v>
      </c>
      <c r="B176" s="35" t="s">
        <v>9</v>
      </c>
      <c r="C176" s="14">
        <v>1500</v>
      </c>
      <c r="D176" s="14">
        <v>1500</v>
      </c>
      <c r="E176" s="14">
        <v>1500</v>
      </c>
    </row>
    <row r="177" spans="1:5">
      <c r="A177" s="35" t="s">
        <v>10</v>
      </c>
      <c r="B177" s="35" t="s">
        <v>11</v>
      </c>
      <c r="C177" s="14">
        <v>2000</v>
      </c>
      <c r="D177" s="14">
        <v>2000</v>
      </c>
      <c r="E177" s="14">
        <v>2000</v>
      </c>
    </row>
    <row r="178" spans="1:5">
      <c r="D178" s="14"/>
    </row>
  </sheetData>
  <mergeCells count="2">
    <mergeCell ref="A3:E3"/>
    <mergeCell ref="A4:E4"/>
  </mergeCells>
  <pageMargins left="0.74803149606299213" right="0.74803149606299213" top="0.98425196850393704" bottom="0.98425196850393704" header="0.51181102362204722" footer="0.51181102362204722"/>
  <pageSetup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5" sqref="F5"/>
    </sheetView>
  </sheetViews>
  <sheetFormatPr defaultRowHeight="15"/>
  <cols>
    <col min="9" max="9" width="10.42578125" customWidth="1"/>
  </cols>
  <sheetData>
    <row r="1" spans="1:9" ht="15.75">
      <c r="A1" s="98" t="s">
        <v>132</v>
      </c>
    </row>
    <row r="3" spans="1:9" ht="15.75">
      <c r="A3" s="112" t="s">
        <v>127</v>
      </c>
      <c r="B3" s="112"/>
      <c r="C3" s="112"/>
      <c r="D3" s="112"/>
      <c r="E3" s="112"/>
      <c r="F3" s="112"/>
      <c r="G3" s="112"/>
      <c r="H3" s="112"/>
      <c r="I3" s="112"/>
    </row>
    <row r="4" spans="1:9" ht="30.75" customHeight="1">
      <c r="A4" s="113" t="s">
        <v>134</v>
      </c>
      <c r="B4" s="113"/>
      <c r="C4" s="113"/>
      <c r="D4" s="113"/>
      <c r="E4" s="113"/>
      <c r="F4" s="113"/>
      <c r="G4" s="113"/>
      <c r="H4" s="113"/>
      <c r="I4" s="113"/>
    </row>
    <row r="6" spans="1:9">
      <c r="A6" s="95" t="s">
        <v>128</v>
      </c>
    </row>
    <row r="7" spans="1:9">
      <c r="A7" s="95" t="s">
        <v>129</v>
      </c>
    </row>
    <row r="8" spans="1:9" ht="15.75">
      <c r="F8" s="96"/>
      <c r="G8" s="97" t="s">
        <v>130</v>
      </c>
      <c r="H8" s="96"/>
    </row>
    <row r="9" spans="1:9" ht="15.75">
      <c r="F9" s="96"/>
      <c r="G9" s="97" t="s">
        <v>131</v>
      </c>
      <c r="H9" s="96"/>
    </row>
  </sheetData>
  <mergeCells count="2"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SAŽETAK</vt:lpstr>
      <vt:lpstr>OPĆI DIO</vt:lpstr>
      <vt:lpstr>POSEBNI DIO</vt:lpstr>
      <vt:lpstr>ZAVRŠNE ODREDBE</vt:lpstr>
      <vt:lpstr>'POSEBNI DIO'!Ispis_naslova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Sirovica</dc:creator>
  <cp:lastModifiedBy>Sandra</cp:lastModifiedBy>
  <cp:lastPrinted>2020-12-17T12:09:38Z</cp:lastPrinted>
  <dcterms:created xsi:type="dcterms:W3CDTF">2020-12-03T12:02:55Z</dcterms:created>
  <dcterms:modified xsi:type="dcterms:W3CDTF">2021-01-12T09:03:54Z</dcterms:modified>
</cp:coreProperties>
</file>