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2020.-2022\Rebalans I 2022\"/>
    </mc:Choice>
  </mc:AlternateContent>
  <bookViews>
    <workbookView xWindow="0" yWindow="0" windowWidth="25200" windowHeight="11250" activeTab="3"/>
  </bookViews>
  <sheets>
    <sheet name="SAŽETAK" sheetId="1" r:id="rId1"/>
    <sheet name="OPĆI DIO" sheetId="2" r:id="rId2"/>
    <sheet name="POSEBNI DIO" sheetId="5" r:id="rId3"/>
    <sheet name="ZAVRŠNE ODREDBE" sheetId="4" r:id="rId4"/>
  </sheets>
  <definedNames>
    <definedName name="_xlnm._FilterDatabase" localSheetId="2" hidden="1">'POSEBNI DIO'!$A$6:$J$213</definedName>
    <definedName name="_xlnm.Print_Titles" localSheetId="1">'OPĆI DIO'!#REF!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20" i="1"/>
  <c r="G19" i="1"/>
  <c r="G16" i="1"/>
  <c r="E40" i="2"/>
  <c r="E39" i="2"/>
  <c r="D19" i="2"/>
  <c r="E19" i="2"/>
  <c r="D31" i="2"/>
  <c r="E31" i="2"/>
  <c r="E32" i="2"/>
  <c r="E34" i="2"/>
  <c r="E30" i="2"/>
  <c r="E26" i="2"/>
  <c r="E27" i="2"/>
  <c r="E28" i="2"/>
  <c r="E25" i="2"/>
  <c r="D24" i="2"/>
  <c r="E22" i="2"/>
  <c r="E23" i="2"/>
  <c r="E21" i="2"/>
  <c r="D17" i="2"/>
  <c r="E17" i="2" s="1"/>
  <c r="D14" i="2"/>
  <c r="D9" i="2"/>
  <c r="E9" i="2" s="1"/>
  <c r="E15" i="2"/>
  <c r="E14" i="2"/>
  <c r="E12" i="2"/>
  <c r="E10" i="2"/>
  <c r="E8" i="2"/>
  <c r="F31" i="1" l="1"/>
  <c r="G31" i="1"/>
  <c r="E31" i="1"/>
  <c r="G18" i="1" l="1"/>
  <c r="E38" i="1"/>
  <c r="E39" i="1"/>
  <c r="C19" i="2"/>
  <c r="C20" i="2"/>
  <c r="C24" i="2"/>
  <c r="C29" i="2"/>
  <c r="C33" i="2"/>
  <c r="E16" i="2"/>
  <c r="C14" i="2" l="1"/>
  <c r="C12" i="2"/>
  <c r="C9" i="2"/>
  <c r="C43" i="2" l="1"/>
  <c r="C42" i="2"/>
  <c r="D38" i="2"/>
  <c r="C38" i="2"/>
  <c r="E36" i="2"/>
  <c r="D36" i="2"/>
  <c r="C36" i="2"/>
  <c r="D33" i="2"/>
  <c r="D29" i="2"/>
  <c r="D16" i="2"/>
  <c r="C16" i="2"/>
  <c r="C6" i="2" s="1"/>
  <c r="E13" i="2"/>
  <c r="D13" i="2"/>
  <c r="C13" i="2"/>
  <c r="E11" i="2"/>
  <c r="D11" i="2"/>
  <c r="C11" i="2"/>
  <c r="D7" i="2"/>
  <c r="C35" i="2" l="1"/>
  <c r="D6" i="2"/>
  <c r="D35" i="2"/>
  <c r="E7" i="2"/>
  <c r="E6" i="2" s="1"/>
  <c r="E20" i="2"/>
  <c r="E38" i="2"/>
  <c r="E35" i="2" s="1"/>
  <c r="E24" i="2"/>
  <c r="D20" i="2"/>
  <c r="C7" i="2"/>
  <c r="E29" i="2"/>
  <c r="E33" i="2"/>
  <c r="G34" i="1"/>
  <c r="F34" i="1"/>
  <c r="E34" i="1"/>
  <c r="G27" i="1"/>
  <c r="F27" i="1"/>
  <c r="E27" i="1"/>
  <c r="G39" i="1"/>
  <c r="F18" i="1"/>
  <c r="F39" i="1" s="1"/>
  <c r="E18" i="1"/>
  <c r="G15" i="1"/>
  <c r="F15" i="1"/>
  <c r="E15" i="1"/>
  <c r="E21" i="1" l="1"/>
  <c r="F21" i="1"/>
  <c r="G21" i="1"/>
  <c r="E40" i="1"/>
  <c r="F38" i="1"/>
  <c r="F40" i="1" s="1"/>
  <c r="G38" i="1"/>
  <c r="G40" i="1" s="1"/>
</calcChain>
</file>

<file path=xl/sharedStrings.xml><?xml version="1.0" encoding="utf-8"?>
<sst xmlns="http://schemas.openxmlformats.org/spreadsheetml/2006/main" count="551" uniqueCount="172">
  <si>
    <t>PRIJEDLOG</t>
  </si>
  <si>
    <t>I. OPĆI DIO</t>
  </si>
  <si>
    <t>Članak 1.</t>
  </si>
  <si>
    <t xml:space="preserve">A. RAČUN PRIHODA I RASHODA </t>
  </si>
  <si>
    <t>Brojčana oznaka i naziv</t>
  </si>
  <si>
    <t>Prihodi ukupno</t>
  </si>
  <si>
    <t>6</t>
  </si>
  <si>
    <t>Prihodi poslovanja</t>
  </si>
  <si>
    <t>7</t>
  </si>
  <si>
    <t>Prihodi od prodaje nefinancijske imovine</t>
  </si>
  <si>
    <t>Rashodi ukupno</t>
  </si>
  <si>
    <t>3</t>
  </si>
  <si>
    <t>Rashodi poslovanja</t>
  </si>
  <si>
    <t>4</t>
  </si>
  <si>
    <t>Rashodi za nabavu nefinancijske imovine</t>
  </si>
  <si>
    <t>RAZLIKA − VIŠAK/MANJAK</t>
  </si>
  <si>
    <t>B. RAČUN ZADUŽIVANJA/FINANCIRANJA</t>
  </si>
  <si>
    <t>8</t>
  </si>
  <si>
    <t>Primici od financijske imovine i zaduživanja</t>
  </si>
  <si>
    <t>5</t>
  </si>
  <si>
    <t>Izdaci za financijsku imovinu i otplate zajmova</t>
  </si>
  <si>
    <t>NETO ZADUŽIVANJE/FINANCIRANJE</t>
  </si>
  <si>
    <t>C. RASPOLOŽIVA SREDSTVA IZ PRETHODNIH GODINA (VIŠAK PRIHODA I REZERVIRANJA)</t>
  </si>
  <si>
    <t>UKUPAN DONOS VIŠKA/MANJKA IZ PRETHODNE GODINE</t>
  </si>
  <si>
    <t>Višak prihoda iz prethodne godine koji će se rasporediti</t>
  </si>
  <si>
    <t>Manjak prihoda iz prethodne godine za pokriće</t>
  </si>
  <si>
    <t>RAZLIKA VIŠAK/MANJAK IZ PRETHODNE GODINE KOJI ĆE SE POKRITI/RASPOREDITI</t>
  </si>
  <si>
    <t>UKUPNO PRORAČUN (A.+B.+C.)</t>
  </si>
  <si>
    <t>Naziv</t>
  </si>
  <si>
    <t>PRIHODI I PRIMICI</t>
  </si>
  <si>
    <t>RASHODI I IZDACI</t>
  </si>
  <si>
    <t>VIŠAK/MANJAK +
NETO ZADUŽIVANJE/FINANCIRANJE +
RAZLIKA VIŠAK/MANJAK IZ PRETHODNE GODINE KOJI ĆE SE POKRITI/RASPOREDITI</t>
  </si>
  <si>
    <t>Članak 2.</t>
  </si>
  <si>
    <t>A. RAČUN PRIHODA I RASHODA</t>
  </si>
  <si>
    <t>63</t>
  </si>
  <si>
    <t>Pomoći iz inozemstva i od subjekata unutar općeg proračuna</t>
  </si>
  <si>
    <t>636</t>
  </si>
  <si>
    <t>Pomoći proračunskim korisnicima iz proračuna koji im nije nadležan</t>
  </si>
  <si>
    <t>Pomoći temeljem prijenosa EU sredstava</t>
  </si>
  <si>
    <t>65</t>
  </si>
  <si>
    <t>Prihodi od upravnih i administrativnih pristojbi, pristojbi po posebnim propisima i naknada</t>
  </si>
  <si>
    <t>652</t>
  </si>
  <si>
    <t>Prihodi po posebnim propisima</t>
  </si>
  <si>
    <t>66</t>
  </si>
  <si>
    <t>661</t>
  </si>
  <si>
    <t>Prihodi od prodaje proizvoda i robe te pruženih usluga</t>
  </si>
  <si>
    <t>663</t>
  </si>
  <si>
    <t>Donacije od pravnih i fizičkih osoba izvan općeg proračuna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</si>
  <si>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</si>
  <si>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</si>
  <si>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</si>
  <si>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</si>
  <si>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</si>
  <si>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</si>
  <si>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</si>
  <si>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</si>
  <si>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</si>
  <si>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</si>
  <si>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</si>
  <si>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</si>
  <si>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</si>
  <si>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</si>
  <si>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</si>
  <si>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</si>
  <si>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</si>
  <si>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</si>
  <si>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34</t>
  </si>
  <si>
    <t>Financijski rashodi</t>
  </si>
  <si>
    <t>343</t>
  </si>
  <si>
    <t>Ostali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</si>
  <si>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</si>
  <si>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</si>
  <si>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</si>
  <si>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</si>
  <si>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Rashodi za nabavu neproizvedene dugotrajne imovine</t>
  </si>
  <si>
    <t>Nematerijalna imovina</t>
  </si>
  <si>
    <t>Rashodi za nabavu proizvedene dugotrajne imovine</t>
  </si>
  <si>
    <t>422</t>
  </si>
  <si>
    <t>Postrojenja i oprema</t>
  </si>
  <si>
    <t>424</t>
  </si>
  <si>
    <t>Knjige, umjetnička djela i ostale izložbene vrijednosti</t>
  </si>
  <si>
    <t>Članak 3.</t>
  </si>
  <si>
    <t>Članak 4.</t>
  </si>
  <si>
    <t>II. POSEBNI DIO</t>
  </si>
  <si>
    <t>RAVNATELJ</t>
  </si>
  <si>
    <t>634</t>
  </si>
  <si>
    <t>Pomoći od izvanproračunskih korisnika</t>
  </si>
  <si>
    <t>Prihodi od prodaje proizvoda i robe te pruženih usluga i prihodi od donacija</t>
  </si>
  <si>
    <t xml:space="preserve">Prihodi iz nadležnog proračuna za financiranje redovne djelatnosti proračunskih korisnika </t>
  </si>
  <si>
    <t>B. RAČUN FINANCIRANJA</t>
  </si>
  <si>
    <t>III. ZAVRŠNE ODREDBE</t>
  </si>
  <si>
    <t>Ekonomska klasifikacija</t>
  </si>
  <si>
    <t>Financijski plan
2022.</t>
  </si>
  <si>
    <t>Izmjena</t>
  </si>
  <si>
    <t>Novi plan 2022.</t>
  </si>
  <si>
    <t xml:space="preserve">  U članku 3. u tekstu ispred tabele iznos "20.416.460" zamjenjuje se iznosom "21.394.318". U tabeli stupac Financijski plan 2022. mijenja se kako slijedi:</t>
  </si>
  <si>
    <t>U članku 2. stupac Financijski plan 2022. mijenja se kako slijedi:</t>
  </si>
  <si>
    <t>˝</t>
  </si>
  <si>
    <t>I. IZMJENE I DOPUNE FINANCIJSKOG PLANA OSNOVNE ŠKOLE SAMOBOR ZA 2022. GODINU
I PROJEKCIJA ZA 2023. I 2024. GODINU</t>
  </si>
  <si>
    <t xml:space="preserve">     Ove I. Izmjene i dopune Financijskog plana za 2022. godinu i projekcije za 2023. i 2024. godinu biti će objavljene na stranici Osnovne škole Samobor, a stupa na snagu dan nakon objave.</t>
  </si>
  <si>
    <t xml:space="preserve">          U Financijskom planu Osnovne škole Samobor za 2022. godinu i projekcijama za 2023. i 2024. godinu u članku 1. stupac Financijski plan 2022. mijenja se kako slijedi:</t>
  </si>
  <si>
    <t>BROJ KONTA</t>
  </si>
  <si>
    <t>VRSTA RASHODA / IZDATAKA</t>
  </si>
  <si>
    <t>PLANIRANO</t>
  </si>
  <si>
    <t>PROMJENA IZNOS</t>
  </si>
  <si>
    <t>PROMJENA (%)</t>
  </si>
  <si>
    <t>NOVI IZNOS</t>
  </si>
  <si>
    <t xml:space="preserve">  </t>
  </si>
  <si>
    <t>SVEUKUPNO RASHODI / IZDACI</t>
  </si>
  <si>
    <t>Korisnik   005</t>
  </si>
  <si>
    <t>OSNOVNA ŠKOLA SAMOBOR</t>
  </si>
  <si>
    <t>Razdjel  004</t>
  </si>
  <si>
    <t>UPRAVNI ODJEL ZA DRUŠTVENE DJELATNOSTI</t>
  </si>
  <si>
    <t>Glava  00430</t>
  </si>
  <si>
    <t>OSNOVNE ŠKOLE</t>
  </si>
  <si>
    <t>Proračunski korisnik  14275</t>
  </si>
  <si>
    <t>Osnovna škola Samobor</t>
  </si>
  <si>
    <t>Program  4070</t>
  </si>
  <si>
    <t>DECENTRALIZIRANE FUNKCIJE</t>
  </si>
  <si>
    <t>Aktivnost  A407001</t>
  </si>
  <si>
    <t>Izvor   1.1.</t>
  </si>
  <si>
    <t>GRAD SAMOBOR-  Opći prihodi i  primici</t>
  </si>
  <si>
    <t>Funkcijska klasifikacija   0912</t>
  </si>
  <si>
    <t>Osnovno obrazovanje</t>
  </si>
  <si>
    <t>Izvor   2.9.</t>
  </si>
  <si>
    <t>OSNOVNE ŠKOLE - VLASTITI PRIHODI</t>
  </si>
  <si>
    <t>Izvor   3.1.</t>
  </si>
  <si>
    <t>GRAD SAMOBOR-POSEBNE NAMJENE</t>
  </si>
  <si>
    <t>Izvor   4.9.</t>
  </si>
  <si>
    <t>OSNOVNE ŠKOLE - PRIHODI OD POMOĆI</t>
  </si>
  <si>
    <t>Aktivnost  A407013</t>
  </si>
  <si>
    <t>Rashodi za zaposlene - OŠ Samobor</t>
  </si>
  <si>
    <t>Kapitalni projekt  K407001</t>
  </si>
  <si>
    <t>Ulaganja na materijalnoj imovini</t>
  </si>
  <si>
    <t>42</t>
  </si>
  <si>
    <t>Program  4071</t>
  </si>
  <si>
    <t>DODATNE POTREBE U OSNOVNOM ŠKOLSTVU</t>
  </si>
  <si>
    <t>Aktivnost  A407101</t>
  </si>
  <si>
    <t>Izborna nastava i ostale izvannastavne aktivnosti</t>
  </si>
  <si>
    <t>36</t>
  </si>
  <si>
    <t>Pomoći dane u inozemstvo i unutar općeg proračuna</t>
  </si>
  <si>
    <t>Izvor   5.8.</t>
  </si>
  <si>
    <t>OSNOVNE ŠKOLE - PRIHODI OD DONACIJA</t>
  </si>
  <si>
    <t>Aktivnost  A407103</t>
  </si>
  <si>
    <t>Produženi boravak i školska prehrana</t>
  </si>
  <si>
    <t>Izvor   3.9.</t>
  </si>
  <si>
    <t>OSNOVNE ŠKOLE - POSEBNE NAMJENE</t>
  </si>
  <si>
    <t>Aktivnost  A407104</t>
  </si>
  <si>
    <t>Ostali programi u osnovnom obrazovanju</t>
  </si>
  <si>
    <t>Izvor   6.5.</t>
  </si>
  <si>
    <t>OSNOVNE ŠKOLE - PRIHODI OD NEFINANCIJSKE IMOVINE</t>
  </si>
  <si>
    <t>Tekući projekt  T407105</t>
  </si>
  <si>
    <t>Zaklada "Hrvatska za djecu"- školska kuhinja</t>
  </si>
  <si>
    <t>Izvor   5.1.</t>
  </si>
  <si>
    <t>GRAD SAMOBOR-PRIHODI OD DONACIJA</t>
  </si>
  <si>
    <t>Funkcijska klasifikacija   0960</t>
  </si>
  <si>
    <t>Dodatne usluge u obrazovanju</t>
  </si>
  <si>
    <t>Tekući projekt  T407106</t>
  </si>
  <si>
    <t>Školska shema</t>
  </si>
  <si>
    <t>Izvor   4.1.</t>
  </si>
  <si>
    <t>GRAD SAMOBOR- POMOĆI</t>
  </si>
  <si>
    <t>Tekući projekt  T407116</t>
  </si>
  <si>
    <t>Pomoćnici u nastavi financirani iz Proračuna Grada</t>
  </si>
  <si>
    <t>Tekući projekt  T407123</t>
  </si>
  <si>
    <t>Pripravništvo HZZ - OŠ Samobor</t>
  </si>
  <si>
    <t>Tekući projekt  T407134</t>
  </si>
  <si>
    <t>Vjetar u leđa - faza IV - OŠ Samobor</t>
  </si>
  <si>
    <t>Pomoći proračunskim korisnicima drugih proračuna</t>
  </si>
  <si>
    <t>Goran Ivan Matoš</t>
  </si>
  <si>
    <r>
      <t xml:space="preserve">Na temelju članka 39. stavka 1. Zakona o proračunu (Narodne novine br. 87/08., 136/12. i 15/15.), članka 142. Statuta Osnovne škole Samobor, Školski odbor Osnove škole Samobor na </t>
    </r>
    <r>
      <rPr>
        <u/>
        <sz val="12"/>
        <color theme="1"/>
        <rFont val="Times New Roman"/>
        <family val="1"/>
        <charset val="238"/>
      </rPr>
      <t xml:space="preserve">   9.     </t>
    </r>
    <r>
      <rPr>
        <sz val="12"/>
        <color theme="1"/>
        <rFont val="Times New Roman"/>
        <family val="1"/>
        <charset val="238"/>
      </rPr>
      <t xml:space="preserve"> sjednici održanoj </t>
    </r>
    <r>
      <rPr>
        <u/>
        <sz val="12"/>
        <color theme="1"/>
        <rFont val="Times New Roman"/>
        <family val="1"/>
        <charset val="238"/>
      </rPr>
      <t xml:space="preserve">       24.05.        </t>
    </r>
    <r>
      <rPr>
        <sz val="12"/>
        <color theme="1"/>
        <rFont val="Times New Roman"/>
        <family val="1"/>
        <charset val="238"/>
      </rPr>
      <t xml:space="preserve"> 2022. godine donio je:  </t>
    </r>
  </si>
  <si>
    <t>KLASA: 400-02/22-01/01</t>
  </si>
  <si>
    <t>URBROJ: 238-27-14-22-3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</si>
</sst>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\ #,##0.00"/>
    <numFmt numFmtId="165" formatCode="#,##0.00_ ;\-#,##0.00\ "/>
  </numFmts>
  <fonts count="29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Geneva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9"/>
      <color rgb="FFFFFFFF"/>
      <name val="Times New Roman"/>
      <family val="1"/>
    </font>
    <font>
      <sz val="8"/>
      <color rgb="FF000000"/>
      <name val="Arial"/>
    </font>
    <font>
      <sz val="11"/>
      <name val="Calibri"/>
    </font>
    <font>
      <b/>
      <sz val="8"/>
      <color rgb="FFFFFFFF"/>
      <name val="Arial"/>
    </font>
    <font>
      <b/>
      <sz val="8"/>
      <color rgb="FF000000"/>
      <name val="Arial"/>
    </font>
    <font>
      <b/>
      <sz val="8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80"/>
        <bgColor rgb="FFFFFFFF"/>
      </patternFill>
    </fill>
    <fill>
      <patternFill patternType="solid">
        <fgColor rgb="FF000080"/>
        <bgColor rgb="FF000080"/>
      </patternFill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B9E9FF"/>
        <bgColor rgb="FFB9E9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>
      <alignment wrapText="1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3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3" fillId="0" borderId="0"/>
    <xf numFmtId="0" fontId="13" fillId="0" borderId="0"/>
    <xf numFmtId="0" fontId="1" fillId="0" borderId="0" applyNumberFormat="0" applyFont="0" applyBorder="0" applyProtection="0"/>
    <xf numFmtId="0" fontId="1" fillId="0" borderId="0"/>
  </cellStyleXfs>
  <cellXfs count="152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8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3" fontId="9" fillId="2" borderId="1" xfId="0" applyNumberFormat="1" applyFont="1" applyFill="1" applyBorder="1" applyAlignment="1">
      <alignment horizontal="center" wrapText="1"/>
    </xf>
    <xf numFmtId="0" fontId="8" fillId="0" borderId="2" xfId="2" applyFont="1" applyBorder="1" applyAlignment="1">
      <alignment horizontal="left"/>
    </xf>
    <xf numFmtId="0" fontId="8" fillId="0" borderId="3" xfId="2" applyFont="1" applyBorder="1" applyAlignment="1">
      <alignment horizontal="left"/>
    </xf>
    <xf numFmtId="3" fontId="8" fillId="0" borderId="1" xfId="4" applyNumberFormat="1" applyFont="1" applyBorder="1" applyAlignment="1">
      <alignment horizontal="right" vertical="center"/>
    </xf>
    <xf numFmtId="0" fontId="2" fillId="0" borderId="1" xfId="1" applyFont="1" applyBorder="1"/>
    <xf numFmtId="3" fontId="2" fillId="0" borderId="3" xfId="5" applyNumberFormat="1" applyFont="1" applyBorder="1"/>
    <xf numFmtId="3" fontId="2" fillId="0" borderId="1" xfId="4" applyNumberFormat="1" applyFont="1" applyBorder="1" applyAlignment="1">
      <alignment horizontal="right" vertical="center"/>
    </xf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justify" vertical="top"/>
    </xf>
    <xf numFmtId="3" fontId="8" fillId="0" borderId="3" xfId="5" applyNumberFormat="1" applyFont="1" applyBorder="1"/>
    <xf numFmtId="0" fontId="2" fillId="0" borderId="0" xfId="3" applyFont="1" applyAlignment="1">
      <alignment horizontal="justify" vertical="top"/>
    </xf>
    <xf numFmtId="3" fontId="2" fillId="0" borderId="0" xfId="5" applyNumberFormat="1" applyFont="1"/>
    <xf numFmtId="0" fontId="2" fillId="0" borderId="4" xfId="1" applyFont="1" applyBorder="1"/>
    <xf numFmtId="3" fontId="2" fillId="0" borderId="5" xfId="5" applyNumberFormat="1" applyFont="1" applyBorder="1"/>
    <xf numFmtId="3" fontId="2" fillId="0" borderId="1" xfId="2" applyNumberFormat="1" applyFont="1" applyBorder="1" applyAlignment="1">
      <alignment horizontal="right"/>
    </xf>
    <xf numFmtId="3" fontId="2" fillId="0" borderId="6" xfId="5" applyNumberFormat="1" applyFont="1" applyBorder="1"/>
    <xf numFmtId="3" fontId="8" fillId="0" borderId="1" xfId="2" applyNumberFormat="1" applyFont="1" applyBorder="1" applyAlignment="1">
      <alignment horizontal="right"/>
    </xf>
    <xf numFmtId="0" fontId="8" fillId="0" borderId="0" xfId="3" applyFont="1" applyAlignment="1">
      <alignment horizontal="justify" vertical="top"/>
    </xf>
    <xf numFmtId="3" fontId="8" fillId="0" borderId="0" xfId="5" applyNumberFormat="1" applyFont="1"/>
    <xf numFmtId="0" fontId="8" fillId="0" borderId="0" xfId="2" applyFont="1"/>
    <xf numFmtId="0" fontId="2" fillId="0" borderId="0" xfId="2" applyFont="1"/>
    <xf numFmtId="3" fontId="10" fillId="0" borderId="1" xfId="2" applyNumberFormat="1" applyFont="1" applyBorder="1" applyAlignment="1">
      <alignment horizontal="right"/>
    </xf>
    <xf numFmtId="0" fontId="2" fillId="0" borderId="1" xfId="1" applyFont="1" applyBorder="1" applyAlignment="1">
      <alignment horizontal="left"/>
    </xf>
    <xf numFmtId="0" fontId="2" fillId="0" borderId="2" xfId="3" applyFont="1" applyBorder="1" applyAlignment="1">
      <alignment horizontal="left" vertical="top"/>
    </xf>
    <xf numFmtId="3" fontId="11" fillId="0" borderId="1" xfId="2" applyNumberFormat="1" applyFont="1" applyBorder="1" applyAlignment="1">
      <alignment horizontal="right"/>
    </xf>
    <xf numFmtId="0" fontId="2" fillId="0" borderId="0" xfId="3" applyFont="1" applyAlignment="1">
      <alignment horizontal="left" vertical="top"/>
    </xf>
    <xf numFmtId="0" fontId="8" fillId="0" borderId="2" xfId="3" applyFont="1" applyBorder="1" applyAlignment="1">
      <alignment vertical="top"/>
    </xf>
    <xf numFmtId="0" fontId="8" fillId="0" borderId="3" xfId="3" applyFont="1" applyBorder="1" applyAlignment="1">
      <alignment vertical="top"/>
    </xf>
    <xf numFmtId="3" fontId="2" fillId="0" borderId="0" xfId="1" applyNumberFormat="1" applyFont="1"/>
    <xf numFmtId="0" fontId="12" fillId="0" borderId="0" xfId="6" applyFont="1" applyAlignment="1">
      <alignment vertical="center"/>
    </xf>
    <xf numFmtId="3" fontId="12" fillId="0" borderId="0" xfId="6" applyNumberFormat="1" applyFont="1" applyAlignment="1">
      <alignment vertical="center"/>
    </xf>
    <xf numFmtId="0" fontId="13" fillId="0" borderId="0" xfId="8" applyAlignment="1">
      <alignment vertical="center"/>
    </xf>
    <xf numFmtId="0" fontId="13" fillId="0" borderId="0" xfId="8" applyAlignment="1">
      <alignment vertical="center" wrapText="1"/>
    </xf>
    <xf numFmtId="3" fontId="13" fillId="0" borderId="0" xfId="8" applyNumberFormat="1" applyAlignment="1">
      <alignment vertical="center"/>
    </xf>
    <xf numFmtId="0" fontId="13" fillId="0" borderId="0" xfId="8"/>
    <xf numFmtId="0" fontId="1" fillId="0" borderId="0" xfId="1"/>
    <xf numFmtId="0" fontId="13" fillId="0" borderId="0" xfId="11"/>
    <xf numFmtId="0" fontId="5" fillId="0" borderId="0" xfId="6" applyFont="1" applyAlignment="1">
      <alignment vertical="center"/>
    </xf>
    <xf numFmtId="3" fontId="5" fillId="0" borderId="0" xfId="6" applyNumberFormat="1" applyFont="1" applyAlignment="1">
      <alignment vertical="center"/>
    </xf>
    <xf numFmtId="0" fontId="14" fillId="0" borderId="0" xfId="12" applyFont="1" applyAlignment="1">
      <alignment vertical="center"/>
    </xf>
    <xf numFmtId="3" fontId="14" fillId="0" borderId="0" xfId="12" applyNumberFormat="1" applyFont="1" applyAlignment="1">
      <alignment vertical="center"/>
    </xf>
    <xf numFmtId="0" fontId="14" fillId="0" borderId="0" xfId="9" applyFont="1" applyFill="1" applyAlignment="1">
      <alignment horizontal="left"/>
    </xf>
    <xf numFmtId="0" fontId="4" fillId="0" borderId="0" xfId="10" applyFont="1" applyFill="1" applyAlignment="1"/>
    <xf numFmtId="3" fontId="17" fillId="0" borderId="0" xfId="9" applyNumberFormat="1" applyFont="1" applyFill="1" applyAlignment="1">
      <alignment horizontal="center"/>
    </xf>
    <xf numFmtId="0" fontId="18" fillId="0" borderId="0" xfId="0" applyFont="1"/>
    <xf numFmtId="3" fontId="19" fillId="3" borderId="3" xfId="0" applyNumberFormat="1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center" vertical="center" wrapText="1"/>
    </xf>
    <xf numFmtId="0" fontId="20" fillId="4" borderId="0" xfId="7" applyFont="1" applyFill="1" applyAlignment="1">
      <alignment vertical="center"/>
    </xf>
    <xf numFmtId="0" fontId="21" fillId="4" borderId="0" xfId="6" applyFont="1" applyFill="1" applyAlignment="1">
      <alignment vertical="center" wrapText="1"/>
    </xf>
    <xf numFmtId="3" fontId="21" fillId="4" borderId="0" xfId="6" applyNumberFormat="1" applyFont="1" applyFill="1" applyAlignment="1">
      <alignment vertical="center"/>
    </xf>
    <xf numFmtId="4" fontId="22" fillId="5" borderId="0" xfId="6" applyNumberFormat="1" applyFont="1" applyFill="1" applyBorder="1" applyAlignment="1">
      <alignment vertical="center"/>
    </xf>
    <xf numFmtId="4" fontId="22" fillId="5" borderId="0" xfId="6" applyNumberFormat="1" applyFont="1" applyFill="1" applyBorder="1" applyAlignment="1">
      <alignment vertical="center" wrapText="1"/>
    </xf>
    <xf numFmtId="3" fontId="22" fillId="5" borderId="0" xfId="6" applyNumberFormat="1" applyFont="1" applyFill="1" applyBorder="1" applyAlignment="1">
      <alignment vertical="center"/>
    </xf>
    <xf numFmtId="4" fontId="19" fillId="0" borderId="0" xfId="6" applyNumberFormat="1" applyFont="1" applyAlignment="1">
      <alignment vertical="center"/>
    </xf>
    <xf numFmtId="4" fontId="19" fillId="0" borderId="0" xfId="6" applyNumberFormat="1" applyFont="1" applyAlignment="1">
      <alignment vertical="center" wrapText="1"/>
    </xf>
    <xf numFmtId="3" fontId="19" fillId="0" borderId="0" xfId="6" applyNumberFormat="1" applyFont="1" applyAlignment="1">
      <alignment vertical="center"/>
    </xf>
    <xf numFmtId="4" fontId="21" fillId="0" borderId="0" xfId="6" applyNumberFormat="1" applyFont="1" applyAlignment="1">
      <alignment vertical="center"/>
    </xf>
    <xf numFmtId="4" fontId="21" fillId="0" borderId="0" xfId="6" applyNumberFormat="1" applyFont="1" applyAlignment="1">
      <alignment vertical="center" wrapText="1"/>
    </xf>
    <xf numFmtId="3" fontId="21" fillId="0" borderId="0" xfId="6" applyNumberFormat="1" applyFont="1" applyAlignment="1">
      <alignment vertical="center"/>
    </xf>
    <xf numFmtId="3" fontId="21" fillId="0" borderId="0" xfId="6" applyNumberFormat="1" applyFont="1" applyAlignment="1">
      <alignment horizontal="left" vertical="center"/>
    </xf>
    <xf numFmtId="0" fontId="19" fillId="0" borderId="0" xfId="6" applyFont="1" applyAlignment="1">
      <alignment horizontal="left" vertical="center"/>
    </xf>
    <xf numFmtId="0" fontId="21" fillId="0" borderId="0" xfId="6" applyFont="1" applyAlignment="1">
      <alignment horizontal="left" vertical="center"/>
    </xf>
    <xf numFmtId="3" fontId="22" fillId="5" borderId="0" xfId="6" applyNumberFormat="1" applyFont="1" applyFill="1" applyBorder="1" applyAlignment="1">
      <alignment horizontal="left" vertical="center"/>
    </xf>
    <xf numFmtId="0" fontId="23" fillId="6" borderId="0" xfId="0" applyFont="1" applyFill="1" applyAlignment="1">
      <alignment vertical="center" wrapText="1" readingOrder="1"/>
    </xf>
    <xf numFmtId="0" fontId="19" fillId="0" borderId="0" xfId="6" applyNumberFormat="1" applyFont="1" applyAlignment="1">
      <alignment horizontal="center" vertical="center"/>
    </xf>
    <xf numFmtId="0" fontId="12" fillId="0" borderId="0" xfId="6" applyNumberFormat="1" applyFont="1" applyAlignment="1">
      <alignment horizontal="center" vertical="center"/>
    </xf>
    <xf numFmtId="4" fontId="12" fillId="0" borderId="0" xfId="6" applyNumberFormat="1" applyFont="1" applyAlignment="1">
      <alignment vertical="center" wrapText="1"/>
    </xf>
    <xf numFmtId="0" fontId="21" fillId="0" borderId="0" xfId="6" applyNumberFormat="1" applyFont="1" applyAlignment="1">
      <alignment horizontal="center" vertical="center"/>
    </xf>
    <xf numFmtId="0" fontId="8" fillId="4" borderId="0" xfId="14" applyFont="1" applyFill="1"/>
    <xf numFmtId="4" fontId="21" fillId="4" borderId="0" xfId="6" applyNumberFormat="1" applyFont="1" applyFill="1" applyAlignment="1">
      <alignment vertical="center" wrapText="1"/>
    </xf>
    <xf numFmtId="3" fontId="13" fillId="0" borderId="0" xfId="8" applyNumberFormat="1"/>
    <xf numFmtId="3" fontId="13" fillId="0" borderId="0" xfId="8" applyNumberFormat="1" applyAlignment="1">
      <alignment horizontal="right" vertical="center"/>
    </xf>
    <xf numFmtId="0" fontId="24" fillId="0" borderId="3" xfId="0" applyNumberFormat="1" applyFont="1" applyFill="1" applyBorder="1" applyAlignment="1">
      <alignment vertical="center" wrapText="1" readingOrder="1"/>
    </xf>
    <xf numFmtId="0" fontId="24" fillId="0" borderId="3" xfId="0" applyNumberFormat="1" applyFont="1" applyFill="1" applyBorder="1" applyAlignment="1">
      <alignment horizontal="right" vertical="center" wrapText="1" readingOrder="1"/>
    </xf>
    <xf numFmtId="0" fontId="26" fillId="7" borderId="0" xfId="0" applyNumberFormat="1" applyFont="1" applyFill="1" applyBorder="1" applyAlignment="1">
      <alignment horizontal="left" vertical="center" wrapText="1" readingOrder="1"/>
    </xf>
    <xf numFmtId="164" fontId="26" fillId="7" borderId="0" xfId="0" applyNumberFormat="1" applyFont="1" applyFill="1" applyBorder="1" applyAlignment="1">
      <alignment horizontal="right" vertical="center" wrapText="1" readingOrder="1"/>
    </xf>
    <xf numFmtId="0" fontId="27" fillId="8" borderId="0" xfId="0" applyNumberFormat="1" applyFont="1" applyFill="1" applyBorder="1" applyAlignment="1">
      <alignment horizontal="left" vertical="center" wrapText="1" readingOrder="1"/>
    </xf>
    <xf numFmtId="164" fontId="27" fillId="8" borderId="0" xfId="0" applyNumberFormat="1" applyFont="1" applyFill="1" applyBorder="1" applyAlignment="1">
      <alignment horizontal="right" vertical="center" wrapText="1" readingOrder="1"/>
    </xf>
    <xf numFmtId="0" fontId="26" fillId="6" borderId="0" xfId="0" applyNumberFormat="1" applyFont="1" applyFill="1" applyBorder="1" applyAlignment="1">
      <alignment horizontal="left" vertical="center" wrapText="1" readingOrder="1"/>
    </xf>
    <xf numFmtId="164" fontId="26" fillId="6" borderId="0" xfId="0" applyNumberFormat="1" applyFont="1" applyFill="1" applyBorder="1" applyAlignment="1">
      <alignment horizontal="right" vertical="center" wrapText="1" readingOrder="1"/>
    </xf>
    <xf numFmtId="0" fontId="26" fillId="9" borderId="0" xfId="0" applyNumberFormat="1" applyFont="1" applyFill="1" applyBorder="1" applyAlignment="1">
      <alignment horizontal="left" vertical="center" wrapText="1" readingOrder="1"/>
    </xf>
    <xf numFmtId="164" fontId="26" fillId="9" borderId="0" xfId="0" applyNumberFormat="1" applyFont="1" applyFill="1" applyBorder="1" applyAlignment="1">
      <alignment horizontal="right" vertical="center" wrapText="1" readingOrder="1"/>
    </xf>
    <xf numFmtId="0" fontId="26" fillId="10" borderId="0" xfId="0" applyNumberFormat="1" applyFont="1" applyFill="1" applyBorder="1" applyAlignment="1">
      <alignment horizontal="left" vertical="center" wrapText="1" readingOrder="1"/>
    </xf>
    <xf numFmtId="164" fontId="26" fillId="10" borderId="0" xfId="0" applyNumberFormat="1" applyFont="1" applyFill="1" applyBorder="1" applyAlignment="1">
      <alignment horizontal="right" vertical="center" wrapText="1" readingOrder="1"/>
    </xf>
    <xf numFmtId="0" fontId="27" fillId="11" borderId="0" xfId="0" applyNumberFormat="1" applyFont="1" applyFill="1" applyBorder="1" applyAlignment="1">
      <alignment horizontal="left" vertical="center" wrapText="1" readingOrder="1"/>
    </xf>
    <xf numFmtId="164" fontId="27" fillId="11" borderId="0" xfId="0" applyNumberFormat="1" applyFont="1" applyFill="1" applyBorder="1" applyAlignment="1">
      <alignment horizontal="right" vertical="center" wrapText="1" readingOrder="1"/>
    </xf>
    <xf numFmtId="0" fontId="27" fillId="12" borderId="0" xfId="0" applyNumberFormat="1" applyFont="1" applyFill="1" applyBorder="1" applyAlignment="1">
      <alignment horizontal="left" vertical="center" wrapText="1" readingOrder="1"/>
    </xf>
    <xf numFmtId="164" fontId="27" fillId="12" borderId="0" xfId="0" applyNumberFormat="1" applyFont="1" applyFill="1" applyBorder="1" applyAlignment="1">
      <alignment horizontal="right" vertical="center" wrapText="1" readingOrder="1"/>
    </xf>
    <xf numFmtId="0" fontId="27" fillId="13" borderId="0" xfId="0" applyNumberFormat="1" applyFont="1" applyFill="1" applyBorder="1" applyAlignment="1">
      <alignment horizontal="left" vertical="center" wrapText="1" readingOrder="1"/>
    </xf>
    <xf numFmtId="164" fontId="27" fillId="13" borderId="0" xfId="0" applyNumberFormat="1" applyFont="1" applyFill="1" applyBorder="1" applyAlignment="1">
      <alignment horizontal="right" vertical="center" wrapText="1" readingOrder="1"/>
    </xf>
    <xf numFmtId="0" fontId="27" fillId="14" borderId="0" xfId="0" applyNumberFormat="1" applyFont="1" applyFill="1" applyBorder="1" applyAlignment="1">
      <alignment horizontal="left" vertical="center" wrapText="1" readingOrder="1"/>
    </xf>
    <xf numFmtId="164" fontId="27" fillId="14" borderId="0" xfId="0" applyNumberFormat="1" applyFont="1" applyFill="1" applyBorder="1" applyAlignment="1">
      <alignment horizontal="right" vertical="center" wrapText="1" readingOrder="1"/>
    </xf>
    <xf numFmtId="0" fontId="27" fillId="0" borderId="0" xfId="0" applyNumberFormat="1" applyFont="1" applyFill="1" applyBorder="1" applyAlignment="1">
      <alignment horizontal="left" vertical="center" wrapText="1" readingOrder="1"/>
    </xf>
    <xf numFmtId="164" fontId="27" fillId="0" borderId="0" xfId="0" applyNumberFormat="1" applyFont="1" applyFill="1" applyBorder="1" applyAlignment="1">
      <alignment horizontal="right" vertical="center" wrapText="1" readingOrder="1"/>
    </xf>
    <xf numFmtId="165" fontId="13" fillId="0" borderId="0" xfId="11" applyNumberFormat="1"/>
    <xf numFmtId="1" fontId="21" fillId="0" borderId="0" xfId="6" applyNumberFormat="1" applyFont="1" applyAlignment="1">
      <alignment horizontal="left" vertical="center"/>
    </xf>
    <xf numFmtId="1" fontId="9" fillId="0" borderId="0" xfId="6" applyNumberFormat="1" applyFont="1" applyAlignment="1">
      <alignment horizontal="left" vertical="center"/>
    </xf>
    <xf numFmtId="4" fontId="9" fillId="0" borderId="0" xfId="6" applyNumberFormat="1" applyFont="1" applyAlignment="1">
      <alignment vertical="center" wrapText="1"/>
    </xf>
    <xf numFmtId="3" fontId="9" fillId="0" borderId="0" xfId="6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8" fillId="0" borderId="1" xfId="3" applyFont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8" fillId="0" borderId="1" xfId="3" applyFont="1" applyBorder="1" applyAlignment="1">
      <alignment horizontal="left" vertical="top" wrapText="1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left" wrapText="1"/>
    </xf>
    <xf numFmtId="0" fontId="7" fillId="0" borderId="0" xfId="2" applyFont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19" fillId="3" borderId="2" xfId="8" applyFont="1" applyFill="1" applyBorder="1" applyAlignment="1">
      <alignment horizontal="center" vertical="center" wrapText="1"/>
    </xf>
    <xf numFmtId="0" fontId="19" fillId="3" borderId="3" xfId="8" applyFont="1" applyFill="1" applyBorder="1" applyAlignment="1">
      <alignment horizontal="center" vertical="center" wrapText="1"/>
    </xf>
    <xf numFmtId="0" fontId="5" fillId="0" borderId="0" xfId="7" applyFont="1" applyBorder="1" applyAlignment="1">
      <alignment horizontal="justify" vertical="center" wrapText="1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4" fillId="0" borderId="0" xfId="5" applyFont="1" applyAlignment="1">
      <alignment horizontal="left" vertical="center" wrapText="1"/>
    </xf>
    <xf numFmtId="0" fontId="27" fillId="0" borderId="0" xfId="0" applyNumberFormat="1" applyFont="1" applyFill="1" applyBorder="1" applyAlignment="1">
      <alignment vertical="center" wrapText="1" readingOrder="1"/>
    </xf>
    <xf numFmtId="0" fontId="25" fillId="0" borderId="0" xfId="0" applyFont="1" applyFill="1" applyBorder="1"/>
    <xf numFmtId="0" fontId="27" fillId="13" borderId="0" xfId="0" applyNumberFormat="1" applyFont="1" applyFill="1" applyBorder="1" applyAlignment="1">
      <alignment vertical="center" wrapText="1" readingOrder="1"/>
    </xf>
    <xf numFmtId="0" fontId="27" fillId="14" borderId="0" xfId="0" applyNumberFormat="1" applyFont="1" applyFill="1" applyBorder="1" applyAlignment="1">
      <alignment vertical="center" wrapText="1" readingOrder="1"/>
    </xf>
    <xf numFmtId="0" fontId="27" fillId="11" borderId="0" xfId="0" applyNumberFormat="1" applyFont="1" applyFill="1" applyBorder="1" applyAlignment="1">
      <alignment vertical="center" wrapText="1" readingOrder="1"/>
    </xf>
    <xf numFmtId="0" fontId="27" fillId="12" borderId="0" xfId="0" applyNumberFormat="1" applyFont="1" applyFill="1" applyBorder="1" applyAlignment="1">
      <alignment vertical="center" wrapText="1" readingOrder="1"/>
    </xf>
    <xf numFmtId="0" fontId="26" fillId="9" borderId="0" xfId="0" applyNumberFormat="1" applyFont="1" applyFill="1" applyBorder="1" applyAlignment="1">
      <alignment vertical="center" wrapText="1" readingOrder="1"/>
    </xf>
    <xf numFmtId="0" fontId="26" fillId="10" borderId="0" xfId="0" applyNumberFormat="1" applyFont="1" applyFill="1" applyBorder="1" applyAlignment="1">
      <alignment vertical="center" wrapText="1" readingOrder="1"/>
    </xf>
    <xf numFmtId="0" fontId="28" fillId="0" borderId="0" xfId="0" applyNumberFormat="1" applyFont="1" applyFill="1" applyBorder="1" applyAlignment="1">
      <alignment vertical="center" wrapText="1" readingOrder="1"/>
    </xf>
    <xf numFmtId="164" fontId="27" fillId="11" borderId="0" xfId="0" applyNumberFormat="1" applyFont="1" applyFill="1" applyBorder="1" applyAlignment="1">
      <alignment horizontal="right" vertical="center" wrapText="1" readingOrder="1"/>
    </xf>
    <xf numFmtId="164" fontId="27" fillId="12" borderId="0" xfId="0" applyNumberFormat="1" applyFont="1" applyFill="1" applyBorder="1" applyAlignment="1">
      <alignment horizontal="right" vertical="center" wrapText="1" readingOrder="1"/>
    </xf>
    <xf numFmtId="164" fontId="27" fillId="13" borderId="0" xfId="0" applyNumberFormat="1" applyFont="1" applyFill="1" applyBorder="1" applyAlignment="1">
      <alignment horizontal="right" vertical="center" wrapText="1" readingOrder="1"/>
    </xf>
    <xf numFmtId="164" fontId="27" fillId="14" borderId="0" xfId="0" applyNumberFormat="1" applyFont="1" applyFill="1" applyBorder="1" applyAlignment="1">
      <alignment horizontal="right" vertical="center" wrapText="1" readingOrder="1"/>
    </xf>
    <xf numFmtId="0" fontId="14" fillId="0" borderId="7" xfId="12" applyFont="1" applyBorder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164" fontId="26" fillId="9" borderId="0" xfId="0" applyNumberFormat="1" applyFont="1" applyFill="1" applyBorder="1" applyAlignment="1">
      <alignment horizontal="right" vertical="center" wrapText="1" readingOrder="1"/>
    </xf>
    <xf numFmtId="164" fontId="26" fillId="10" borderId="0" xfId="0" applyNumberFormat="1" applyFont="1" applyFill="1" applyBorder="1" applyAlignment="1">
      <alignment horizontal="right" vertical="center" wrapText="1" readingOrder="1"/>
    </xf>
    <xf numFmtId="0" fontId="24" fillId="0" borderId="3" xfId="0" applyNumberFormat="1" applyFont="1" applyFill="1" applyBorder="1" applyAlignment="1">
      <alignment vertical="center" wrapText="1" readingOrder="1"/>
    </xf>
    <xf numFmtId="0" fontId="25" fillId="0" borderId="3" xfId="0" applyNumberFormat="1" applyFont="1" applyFill="1" applyBorder="1" applyAlignment="1">
      <alignment vertical="top" wrapText="1"/>
    </xf>
    <xf numFmtId="0" fontId="26" fillId="7" borderId="0" xfId="0" applyNumberFormat="1" applyFont="1" applyFill="1" applyBorder="1" applyAlignment="1">
      <alignment vertical="center" wrapText="1" readingOrder="1"/>
    </xf>
    <xf numFmtId="164" fontId="26" fillId="7" borderId="5" xfId="0" applyNumberFormat="1" applyFont="1" applyFill="1" applyBorder="1" applyAlignment="1">
      <alignment horizontal="right" vertical="center" wrapText="1" readingOrder="1"/>
    </xf>
    <xf numFmtId="0" fontId="24" fillId="0" borderId="3" xfId="0" applyNumberFormat="1" applyFont="1" applyFill="1" applyBorder="1" applyAlignment="1">
      <alignment horizontal="right" vertical="center" wrapText="1" readingOrder="1"/>
    </xf>
    <xf numFmtId="164" fontId="26" fillId="7" borderId="0" xfId="0" applyNumberFormat="1" applyFont="1" applyFill="1" applyBorder="1" applyAlignment="1">
      <alignment horizontal="right" vertical="center" wrapText="1" readingOrder="1"/>
    </xf>
    <xf numFmtId="0" fontId="27" fillId="8" borderId="0" xfId="0" applyNumberFormat="1" applyFont="1" applyFill="1" applyBorder="1" applyAlignment="1">
      <alignment vertical="center" wrapText="1" readingOrder="1"/>
    </xf>
    <xf numFmtId="164" fontId="27" fillId="8" borderId="0" xfId="0" applyNumberFormat="1" applyFont="1" applyFill="1" applyBorder="1" applyAlignment="1">
      <alignment horizontal="right" vertical="center" wrapText="1" readingOrder="1"/>
    </xf>
    <xf numFmtId="0" fontId="26" fillId="6" borderId="0" xfId="0" applyNumberFormat="1" applyFont="1" applyFill="1" applyBorder="1" applyAlignment="1">
      <alignment vertical="center" wrapText="1" readingOrder="1"/>
    </xf>
    <xf numFmtId="164" fontId="26" fillId="6" borderId="0" xfId="0" applyNumberFormat="1" applyFont="1" applyFill="1" applyBorder="1" applyAlignment="1">
      <alignment horizontal="right" vertical="center" wrapText="1" readingOrder="1"/>
    </xf>
    <xf numFmtId="164" fontId="27" fillId="0" borderId="0" xfId="0" applyNumberFormat="1" applyFont="1" applyFill="1" applyBorder="1" applyAlignment="1">
      <alignment horizontal="right" vertical="center" wrapText="1" readingOrder="1"/>
    </xf>
    <xf numFmtId="0" fontId="17" fillId="0" borderId="0" xfId="9" applyFont="1" applyFill="1" applyAlignment="1">
      <alignment horizontal="center"/>
    </xf>
    <xf numFmtId="0" fontId="4" fillId="0" borderId="0" xfId="9" applyFont="1" applyFill="1" applyAlignment="1">
      <alignment horizontal="center" vertical="center" wrapText="1"/>
    </xf>
  </cellXfs>
  <cellStyles count="15">
    <cellStyle name="Normal" xfId="0" builtinId="0"/>
    <cellStyle name="Normal 2" xfId="1"/>
    <cellStyle name="Normal 3" xfId="8"/>
    <cellStyle name="Normal 4" xfId="12"/>
    <cellStyle name="Normal_1_ akt proračuna 2012" xfId="7"/>
    <cellStyle name="Normalno 11" xfId="14"/>
    <cellStyle name="Normalno 2" xfId="6"/>
    <cellStyle name="Normalno 3" xfId="11"/>
    <cellStyle name="Normalno 5" xfId="4"/>
    <cellStyle name="Normalno 6" xfId="10"/>
    <cellStyle name="Normalno 7" xfId="13"/>
    <cellStyle name="Obično 4 2" xfId="9"/>
    <cellStyle name="Obično_1Prihodi-rashodi2004 2" xfId="3"/>
    <cellStyle name="Obično_Knjiga1 2" xfId="5"/>
    <cellStyle name="Obično_obračun 2009 prva stra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Normal="100" workbookViewId="0">
      <selection activeCell="A3" sqref="A3:I3"/>
    </sheetView>
  </sheetViews>
  <sheetFormatPr defaultRowHeight="15"/>
  <cols>
    <col min="1" max="1" width="4" style="1" customWidth="1"/>
    <col min="2" max="3" width="9.140625" style="1" customWidth="1"/>
    <col min="4" max="4" width="42.85546875" style="1" customWidth="1"/>
    <col min="5" max="7" width="13.5703125" style="1" customWidth="1"/>
    <col min="8" max="8" width="9.140625" style="1" customWidth="1"/>
    <col min="9" max="231" width="9.140625" style="1"/>
    <col min="232" max="232" width="4" style="1" customWidth="1"/>
    <col min="233" max="234" width="9.140625" style="1" customWidth="1"/>
    <col min="235" max="235" width="46.5703125" style="1" customWidth="1"/>
    <col min="236" max="236" width="15.5703125" style="1" customWidth="1"/>
    <col min="237" max="237" width="15.28515625" style="1" customWidth="1"/>
    <col min="238" max="238" width="13.7109375" style="1" customWidth="1"/>
    <col min="239" max="239" width="9.140625" style="1" customWidth="1"/>
    <col min="240" max="240" width="12.28515625" style="1" customWidth="1"/>
    <col min="241" max="241" width="13.42578125" style="1" customWidth="1"/>
    <col min="242" max="242" width="12.5703125" style="1" customWidth="1"/>
    <col min="243" max="243" width="13" style="1" customWidth="1"/>
    <col min="244" max="244" width="9.140625" style="1" customWidth="1"/>
    <col min="245" max="487" width="9.140625" style="1"/>
    <col min="488" max="488" width="4" style="1" customWidth="1"/>
    <col min="489" max="490" width="9.140625" style="1" customWidth="1"/>
    <col min="491" max="491" width="46.5703125" style="1" customWidth="1"/>
    <col min="492" max="492" width="15.5703125" style="1" customWidth="1"/>
    <col min="493" max="493" width="15.28515625" style="1" customWidth="1"/>
    <col min="494" max="494" width="13.7109375" style="1" customWidth="1"/>
    <col min="495" max="495" width="9.140625" style="1" customWidth="1"/>
    <col min="496" max="496" width="12.28515625" style="1" customWidth="1"/>
    <col min="497" max="497" width="13.42578125" style="1" customWidth="1"/>
    <col min="498" max="498" width="12.5703125" style="1" customWidth="1"/>
    <col min="499" max="499" width="13" style="1" customWidth="1"/>
    <col min="500" max="500" width="9.140625" style="1" customWidth="1"/>
    <col min="501" max="743" width="9.140625" style="1"/>
    <col min="744" max="744" width="4" style="1" customWidth="1"/>
    <col min="745" max="746" width="9.140625" style="1" customWidth="1"/>
    <col min="747" max="747" width="46.5703125" style="1" customWidth="1"/>
    <col min="748" max="748" width="15.5703125" style="1" customWidth="1"/>
    <col min="749" max="749" width="15.28515625" style="1" customWidth="1"/>
    <col min="750" max="750" width="13.7109375" style="1" customWidth="1"/>
    <col min="751" max="751" width="9.140625" style="1" customWidth="1"/>
    <col min="752" max="752" width="12.28515625" style="1" customWidth="1"/>
    <col min="753" max="753" width="13.42578125" style="1" customWidth="1"/>
    <col min="754" max="754" width="12.5703125" style="1" customWidth="1"/>
    <col min="755" max="755" width="13" style="1" customWidth="1"/>
    <col min="756" max="756" width="9.140625" style="1" customWidth="1"/>
    <col min="757" max="999" width="9.140625" style="1"/>
    <col min="1000" max="1000" width="4" style="1" customWidth="1"/>
    <col min="1001" max="1002" width="9.140625" style="1" customWidth="1"/>
    <col min="1003" max="1003" width="46.5703125" style="1" customWidth="1"/>
    <col min="1004" max="1004" width="15.5703125" style="1" customWidth="1"/>
    <col min="1005" max="1005" width="15.28515625" style="1" customWidth="1"/>
    <col min="1006" max="1006" width="13.7109375" style="1" customWidth="1"/>
    <col min="1007" max="1007" width="9.140625" style="1" customWidth="1"/>
    <col min="1008" max="1008" width="12.28515625" style="1" customWidth="1"/>
    <col min="1009" max="1009" width="13.42578125" style="1" customWidth="1"/>
    <col min="1010" max="1010" width="12.5703125" style="1" customWidth="1"/>
    <col min="1011" max="1011" width="13" style="1" customWidth="1"/>
    <col min="1012" max="1012" width="9.140625" style="1" customWidth="1"/>
    <col min="1013" max="1255" width="9.140625" style="1"/>
    <col min="1256" max="1256" width="4" style="1" customWidth="1"/>
    <col min="1257" max="1258" width="9.140625" style="1" customWidth="1"/>
    <col min="1259" max="1259" width="46.5703125" style="1" customWidth="1"/>
    <col min="1260" max="1260" width="15.5703125" style="1" customWidth="1"/>
    <col min="1261" max="1261" width="15.28515625" style="1" customWidth="1"/>
    <col min="1262" max="1262" width="13.7109375" style="1" customWidth="1"/>
    <col min="1263" max="1263" width="9.140625" style="1" customWidth="1"/>
    <col min="1264" max="1264" width="12.28515625" style="1" customWidth="1"/>
    <col min="1265" max="1265" width="13.42578125" style="1" customWidth="1"/>
    <col min="1266" max="1266" width="12.5703125" style="1" customWidth="1"/>
    <col min="1267" max="1267" width="13" style="1" customWidth="1"/>
    <col min="1268" max="1268" width="9.140625" style="1" customWidth="1"/>
    <col min="1269" max="1511" width="9.140625" style="1"/>
    <col min="1512" max="1512" width="4" style="1" customWidth="1"/>
    <col min="1513" max="1514" width="9.140625" style="1" customWidth="1"/>
    <col min="1515" max="1515" width="46.5703125" style="1" customWidth="1"/>
    <col min="1516" max="1516" width="15.5703125" style="1" customWidth="1"/>
    <col min="1517" max="1517" width="15.28515625" style="1" customWidth="1"/>
    <col min="1518" max="1518" width="13.7109375" style="1" customWidth="1"/>
    <col min="1519" max="1519" width="9.140625" style="1" customWidth="1"/>
    <col min="1520" max="1520" width="12.28515625" style="1" customWidth="1"/>
    <col min="1521" max="1521" width="13.42578125" style="1" customWidth="1"/>
    <col min="1522" max="1522" width="12.5703125" style="1" customWidth="1"/>
    <col min="1523" max="1523" width="13" style="1" customWidth="1"/>
    <col min="1524" max="1524" width="9.140625" style="1" customWidth="1"/>
    <col min="1525" max="1767" width="9.140625" style="1"/>
    <col min="1768" max="1768" width="4" style="1" customWidth="1"/>
    <col min="1769" max="1770" width="9.140625" style="1" customWidth="1"/>
    <col min="1771" max="1771" width="46.5703125" style="1" customWidth="1"/>
    <col min="1772" max="1772" width="15.5703125" style="1" customWidth="1"/>
    <col min="1773" max="1773" width="15.28515625" style="1" customWidth="1"/>
    <col min="1774" max="1774" width="13.7109375" style="1" customWidth="1"/>
    <col min="1775" max="1775" width="9.140625" style="1" customWidth="1"/>
    <col min="1776" max="1776" width="12.28515625" style="1" customWidth="1"/>
    <col min="1777" max="1777" width="13.42578125" style="1" customWidth="1"/>
    <col min="1778" max="1778" width="12.5703125" style="1" customWidth="1"/>
    <col min="1779" max="1779" width="13" style="1" customWidth="1"/>
    <col min="1780" max="1780" width="9.140625" style="1" customWidth="1"/>
    <col min="1781" max="2023" width="9.140625" style="1"/>
    <col min="2024" max="2024" width="4" style="1" customWidth="1"/>
    <col min="2025" max="2026" width="9.140625" style="1" customWidth="1"/>
    <col min="2027" max="2027" width="46.5703125" style="1" customWidth="1"/>
    <col min="2028" max="2028" width="15.5703125" style="1" customWidth="1"/>
    <col min="2029" max="2029" width="15.28515625" style="1" customWidth="1"/>
    <col min="2030" max="2030" width="13.7109375" style="1" customWidth="1"/>
    <col min="2031" max="2031" width="9.140625" style="1" customWidth="1"/>
    <col min="2032" max="2032" width="12.28515625" style="1" customWidth="1"/>
    <col min="2033" max="2033" width="13.42578125" style="1" customWidth="1"/>
    <col min="2034" max="2034" width="12.5703125" style="1" customWidth="1"/>
    <col min="2035" max="2035" width="13" style="1" customWidth="1"/>
    <col min="2036" max="2036" width="9.140625" style="1" customWidth="1"/>
    <col min="2037" max="2279" width="9.140625" style="1"/>
    <col min="2280" max="2280" width="4" style="1" customWidth="1"/>
    <col min="2281" max="2282" width="9.140625" style="1" customWidth="1"/>
    <col min="2283" max="2283" width="46.5703125" style="1" customWidth="1"/>
    <col min="2284" max="2284" width="15.5703125" style="1" customWidth="1"/>
    <col min="2285" max="2285" width="15.28515625" style="1" customWidth="1"/>
    <col min="2286" max="2286" width="13.7109375" style="1" customWidth="1"/>
    <col min="2287" max="2287" width="9.140625" style="1" customWidth="1"/>
    <col min="2288" max="2288" width="12.28515625" style="1" customWidth="1"/>
    <col min="2289" max="2289" width="13.42578125" style="1" customWidth="1"/>
    <col min="2290" max="2290" width="12.5703125" style="1" customWidth="1"/>
    <col min="2291" max="2291" width="13" style="1" customWidth="1"/>
    <col min="2292" max="2292" width="9.140625" style="1" customWidth="1"/>
    <col min="2293" max="2535" width="9.140625" style="1"/>
    <col min="2536" max="2536" width="4" style="1" customWidth="1"/>
    <col min="2537" max="2538" width="9.140625" style="1" customWidth="1"/>
    <col min="2539" max="2539" width="46.5703125" style="1" customWidth="1"/>
    <col min="2540" max="2540" width="15.5703125" style="1" customWidth="1"/>
    <col min="2541" max="2541" width="15.28515625" style="1" customWidth="1"/>
    <col min="2542" max="2542" width="13.7109375" style="1" customWidth="1"/>
    <col min="2543" max="2543" width="9.140625" style="1" customWidth="1"/>
    <col min="2544" max="2544" width="12.28515625" style="1" customWidth="1"/>
    <col min="2545" max="2545" width="13.42578125" style="1" customWidth="1"/>
    <col min="2546" max="2546" width="12.5703125" style="1" customWidth="1"/>
    <col min="2547" max="2547" width="13" style="1" customWidth="1"/>
    <col min="2548" max="2548" width="9.140625" style="1" customWidth="1"/>
    <col min="2549" max="2791" width="9.140625" style="1"/>
    <col min="2792" max="2792" width="4" style="1" customWidth="1"/>
    <col min="2793" max="2794" width="9.140625" style="1" customWidth="1"/>
    <col min="2795" max="2795" width="46.5703125" style="1" customWidth="1"/>
    <col min="2796" max="2796" width="15.5703125" style="1" customWidth="1"/>
    <col min="2797" max="2797" width="15.28515625" style="1" customWidth="1"/>
    <col min="2798" max="2798" width="13.7109375" style="1" customWidth="1"/>
    <col min="2799" max="2799" width="9.140625" style="1" customWidth="1"/>
    <col min="2800" max="2800" width="12.28515625" style="1" customWidth="1"/>
    <col min="2801" max="2801" width="13.42578125" style="1" customWidth="1"/>
    <col min="2802" max="2802" width="12.5703125" style="1" customWidth="1"/>
    <col min="2803" max="2803" width="13" style="1" customWidth="1"/>
    <col min="2804" max="2804" width="9.140625" style="1" customWidth="1"/>
    <col min="2805" max="3047" width="9.140625" style="1"/>
    <col min="3048" max="3048" width="4" style="1" customWidth="1"/>
    <col min="3049" max="3050" width="9.140625" style="1" customWidth="1"/>
    <col min="3051" max="3051" width="46.5703125" style="1" customWidth="1"/>
    <col min="3052" max="3052" width="15.5703125" style="1" customWidth="1"/>
    <col min="3053" max="3053" width="15.28515625" style="1" customWidth="1"/>
    <col min="3054" max="3054" width="13.7109375" style="1" customWidth="1"/>
    <col min="3055" max="3055" width="9.140625" style="1" customWidth="1"/>
    <col min="3056" max="3056" width="12.28515625" style="1" customWidth="1"/>
    <col min="3057" max="3057" width="13.42578125" style="1" customWidth="1"/>
    <col min="3058" max="3058" width="12.5703125" style="1" customWidth="1"/>
    <col min="3059" max="3059" width="13" style="1" customWidth="1"/>
    <col min="3060" max="3060" width="9.140625" style="1" customWidth="1"/>
    <col min="3061" max="3303" width="9.140625" style="1"/>
    <col min="3304" max="3304" width="4" style="1" customWidth="1"/>
    <col min="3305" max="3306" width="9.140625" style="1" customWidth="1"/>
    <col min="3307" max="3307" width="46.5703125" style="1" customWidth="1"/>
    <col min="3308" max="3308" width="15.5703125" style="1" customWidth="1"/>
    <col min="3309" max="3309" width="15.28515625" style="1" customWidth="1"/>
    <col min="3310" max="3310" width="13.7109375" style="1" customWidth="1"/>
    <col min="3311" max="3311" width="9.140625" style="1" customWidth="1"/>
    <col min="3312" max="3312" width="12.28515625" style="1" customWidth="1"/>
    <col min="3313" max="3313" width="13.42578125" style="1" customWidth="1"/>
    <col min="3314" max="3314" width="12.5703125" style="1" customWidth="1"/>
    <col min="3315" max="3315" width="13" style="1" customWidth="1"/>
    <col min="3316" max="3316" width="9.140625" style="1" customWidth="1"/>
    <col min="3317" max="3559" width="9.140625" style="1"/>
    <col min="3560" max="3560" width="4" style="1" customWidth="1"/>
    <col min="3561" max="3562" width="9.140625" style="1" customWidth="1"/>
    <col min="3563" max="3563" width="46.5703125" style="1" customWidth="1"/>
    <col min="3564" max="3564" width="15.5703125" style="1" customWidth="1"/>
    <col min="3565" max="3565" width="15.28515625" style="1" customWidth="1"/>
    <col min="3566" max="3566" width="13.7109375" style="1" customWidth="1"/>
    <col min="3567" max="3567" width="9.140625" style="1" customWidth="1"/>
    <col min="3568" max="3568" width="12.28515625" style="1" customWidth="1"/>
    <col min="3569" max="3569" width="13.42578125" style="1" customWidth="1"/>
    <col min="3570" max="3570" width="12.5703125" style="1" customWidth="1"/>
    <col min="3571" max="3571" width="13" style="1" customWidth="1"/>
    <col min="3572" max="3572" width="9.140625" style="1" customWidth="1"/>
    <col min="3573" max="3815" width="9.140625" style="1"/>
    <col min="3816" max="3816" width="4" style="1" customWidth="1"/>
    <col min="3817" max="3818" width="9.140625" style="1" customWidth="1"/>
    <col min="3819" max="3819" width="46.5703125" style="1" customWidth="1"/>
    <col min="3820" max="3820" width="15.5703125" style="1" customWidth="1"/>
    <col min="3821" max="3821" width="15.28515625" style="1" customWidth="1"/>
    <col min="3822" max="3822" width="13.7109375" style="1" customWidth="1"/>
    <col min="3823" max="3823" width="9.140625" style="1" customWidth="1"/>
    <col min="3824" max="3824" width="12.28515625" style="1" customWidth="1"/>
    <col min="3825" max="3825" width="13.42578125" style="1" customWidth="1"/>
    <col min="3826" max="3826" width="12.5703125" style="1" customWidth="1"/>
    <col min="3827" max="3827" width="13" style="1" customWidth="1"/>
    <col min="3828" max="3828" width="9.140625" style="1" customWidth="1"/>
    <col min="3829" max="4071" width="9.140625" style="1"/>
    <col min="4072" max="4072" width="4" style="1" customWidth="1"/>
    <col min="4073" max="4074" width="9.140625" style="1" customWidth="1"/>
    <col min="4075" max="4075" width="46.5703125" style="1" customWidth="1"/>
    <col min="4076" max="4076" width="15.5703125" style="1" customWidth="1"/>
    <col min="4077" max="4077" width="15.28515625" style="1" customWidth="1"/>
    <col min="4078" max="4078" width="13.7109375" style="1" customWidth="1"/>
    <col min="4079" max="4079" width="9.140625" style="1" customWidth="1"/>
    <col min="4080" max="4080" width="12.28515625" style="1" customWidth="1"/>
    <col min="4081" max="4081" width="13.42578125" style="1" customWidth="1"/>
    <col min="4082" max="4082" width="12.5703125" style="1" customWidth="1"/>
    <col min="4083" max="4083" width="13" style="1" customWidth="1"/>
    <col min="4084" max="4084" width="9.140625" style="1" customWidth="1"/>
    <col min="4085" max="4327" width="9.140625" style="1"/>
    <col min="4328" max="4328" width="4" style="1" customWidth="1"/>
    <col min="4329" max="4330" width="9.140625" style="1" customWidth="1"/>
    <col min="4331" max="4331" width="46.5703125" style="1" customWidth="1"/>
    <col min="4332" max="4332" width="15.5703125" style="1" customWidth="1"/>
    <col min="4333" max="4333" width="15.28515625" style="1" customWidth="1"/>
    <col min="4334" max="4334" width="13.7109375" style="1" customWidth="1"/>
    <col min="4335" max="4335" width="9.140625" style="1" customWidth="1"/>
    <col min="4336" max="4336" width="12.28515625" style="1" customWidth="1"/>
    <col min="4337" max="4337" width="13.42578125" style="1" customWidth="1"/>
    <col min="4338" max="4338" width="12.5703125" style="1" customWidth="1"/>
    <col min="4339" max="4339" width="13" style="1" customWidth="1"/>
    <col min="4340" max="4340" width="9.140625" style="1" customWidth="1"/>
    <col min="4341" max="4583" width="9.140625" style="1"/>
    <col min="4584" max="4584" width="4" style="1" customWidth="1"/>
    <col min="4585" max="4586" width="9.140625" style="1" customWidth="1"/>
    <col min="4587" max="4587" width="46.5703125" style="1" customWidth="1"/>
    <col min="4588" max="4588" width="15.5703125" style="1" customWidth="1"/>
    <col min="4589" max="4589" width="15.28515625" style="1" customWidth="1"/>
    <col min="4590" max="4590" width="13.7109375" style="1" customWidth="1"/>
    <col min="4591" max="4591" width="9.140625" style="1" customWidth="1"/>
    <col min="4592" max="4592" width="12.28515625" style="1" customWidth="1"/>
    <col min="4593" max="4593" width="13.42578125" style="1" customWidth="1"/>
    <col min="4594" max="4594" width="12.5703125" style="1" customWidth="1"/>
    <col min="4595" max="4595" width="13" style="1" customWidth="1"/>
    <col min="4596" max="4596" width="9.140625" style="1" customWidth="1"/>
    <col min="4597" max="4839" width="9.140625" style="1"/>
    <col min="4840" max="4840" width="4" style="1" customWidth="1"/>
    <col min="4841" max="4842" width="9.140625" style="1" customWidth="1"/>
    <col min="4843" max="4843" width="46.5703125" style="1" customWidth="1"/>
    <col min="4844" max="4844" width="15.5703125" style="1" customWidth="1"/>
    <col min="4845" max="4845" width="15.28515625" style="1" customWidth="1"/>
    <col min="4846" max="4846" width="13.7109375" style="1" customWidth="1"/>
    <col min="4847" max="4847" width="9.140625" style="1" customWidth="1"/>
    <col min="4848" max="4848" width="12.28515625" style="1" customWidth="1"/>
    <col min="4849" max="4849" width="13.42578125" style="1" customWidth="1"/>
    <col min="4850" max="4850" width="12.5703125" style="1" customWidth="1"/>
    <col min="4851" max="4851" width="13" style="1" customWidth="1"/>
    <col min="4852" max="4852" width="9.140625" style="1" customWidth="1"/>
    <col min="4853" max="5095" width="9.140625" style="1"/>
    <col min="5096" max="5096" width="4" style="1" customWidth="1"/>
    <col min="5097" max="5098" width="9.140625" style="1" customWidth="1"/>
    <col min="5099" max="5099" width="46.5703125" style="1" customWidth="1"/>
    <col min="5100" max="5100" width="15.5703125" style="1" customWidth="1"/>
    <col min="5101" max="5101" width="15.28515625" style="1" customWidth="1"/>
    <col min="5102" max="5102" width="13.7109375" style="1" customWidth="1"/>
    <col min="5103" max="5103" width="9.140625" style="1" customWidth="1"/>
    <col min="5104" max="5104" width="12.28515625" style="1" customWidth="1"/>
    <col min="5105" max="5105" width="13.42578125" style="1" customWidth="1"/>
    <col min="5106" max="5106" width="12.5703125" style="1" customWidth="1"/>
    <col min="5107" max="5107" width="13" style="1" customWidth="1"/>
    <col min="5108" max="5108" width="9.140625" style="1" customWidth="1"/>
    <col min="5109" max="5351" width="9.140625" style="1"/>
    <col min="5352" max="5352" width="4" style="1" customWidth="1"/>
    <col min="5353" max="5354" width="9.140625" style="1" customWidth="1"/>
    <col min="5355" max="5355" width="46.5703125" style="1" customWidth="1"/>
    <col min="5356" max="5356" width="15.5703125" style="1" customWidth="1"/>
    <col min="5357" max="5357" width="15.28515625" style="1" customWidth="1"/>
    <col min="5358" max="5358" width="13.7109375" style="1" customWidth="1"/>
    <col min="5359" max="5359" width="9.140625" style="1" customWidth="1"/>
    <col min="5360" max="5360" width="12.28515625" style="1" customWidth="1"/>
    <col min="5361" max="5361" width="13.42578125" style="1" customWidth="1"/>
    <col min="5362" max="5362" width="12.5703125" style="1" customWidth="1"/>
    <col min="5363" max="5363" width="13" style="1" customWidth="1"/>
    <col min="5364" max="5364" width="9.140625" style="1" customWidth="1"/>
    <col min="5365" max="5607" width="9.140625" style="1"/>
    <col min="5608" max="5608" width="4" style="1" customWidth="1"/>
    <col min="5609" max="5610" width="9.140625" style="1" customWidth="1"/>
    <col min="5611" max="5611" width="46.5703125" style="1" customWidth="1"/>
    <col min="5612" max="5612" width="15.5703125" style="1" customWidth="1"/>
    <col min="5613" max="5613" width="15.28515625" style="1" customWidth="1"/>
    <col min="5614" max="5614" width="13.7109375" style="1" customWidth="1"/>
    <col min="5615" max="5615" width="9.140625" style="1" customWidth="1"/>
    <col min="5616" max="5616" width="12.28515625" style="1" customWidth="1"/>
    <col min="5617" max="5617" width="13.42578125" style="1" customWidth="1"/>
    <col min="5618" max="5618" width="12.5703125" style="1" customWidth="1"/>
    <col min="5619" max="5619" width="13" style="1" customWidth="1"/>
    <col min="5620" max="5620" width="9.140625" style="1" customWidth="1"/>
    <col min="5621" max="5863" width="9.140625" style="1"/>
    <col min="5864" max="5864" width="4" style="1" customWidth="1"/>
    <col min="5865" max="5866" width="9.140625" style="1" customWidth="1"/>
    <col min="5867" max="5867" width="46.5703125" style="1" customWidth="1"/>
    <col min="5868" max="5868" width="15.5703125" style="1" customWidth="1"/>
    <col min="5869" max="5869" width="15.28515625" style="1" customWidth="1"/>
    <col min="5870" max="5870" width="13.7109375" style="1" customWidth="1"/>
    <col min="5871" max="5871" width="9.140625" style="1" customWidth="1"/>
    <col min="5872" max="5872" width="12.28515625" style="1" customWidth="1"/>
    <col min="5873" max="5873" width="13.42578125" style="1" customWidth="1"/>
    <col min="5874" max="5874" width="12.5703125" style="1" customWidth="1"/>
    <col min="5875" max="5875" width="13" style="1" customWidth="1"/>
    <col min="5876" max="5876" width="9.140625" style="1" customWidth="1"/>
    <col min="5877" max="6119" width="9.140625" style="1"/>
    <col min="6120" max="6120" width="4" style="1" customWidth="1"/>
    <col min="6121" max="6122" width="9.140625" style="1" customWidth="1"/>
    <col min="6123" max="6123" width="46.5703125" style="1" customWidth="1"/>
    <col min="6124" max="6124" width="15.5703125" style="1" customWidth="1"/>
    <col min="6125" max="6125" width="15.28515625" style="1" customWidth="1"/>
    <col min="6126" max="6126" width="13.7109375" style="1" customWidth="1"/>
    <col min="6127" max="6127" width="9.140625" style="1" customWidth="1"/>
    <col min="6128" max="6128" width="12.28515625" style="1" customWidth="1"/>
    <col min="6129" max="6129" width="13.42578125" style="1" customWidth="1"/>
    <col min="6130" max="6130" width="12.5703125" style="1" customWidth="1"/>
    <col min="6131" max="6131" width="13" style="1" customWidth="1"/>
    <col min="6132" max="6132" width="9.140625" style="1" customWidth="1"/>
    <col min="6133" max="6375" width="9.140625" style="1"/>
    <col min="6376" max="6376" width="4" style="1" customWidth="1"/>
    <col min="6377" max="6378" width="9.140625" style="1" customWidth="1"/>
    <col min="6379" max="6379" width="46.5703125" style="1" customWidth="1"/>
    <col min="6380" max="6380" width="15.5703125" style="1" customWidth="1"/>
    <col min="6381" max="6381" width="15.28515625" style="1" customWidth="1"/>
    <col min="6382" max="6382" width="13.7109375" style="1" customWidth="1"/>
    <col min="6383" max="6383" width="9.140625" style="1" customWidth="1"/>
    <col min="6384" max="6384" width="12.28515625" style="1" customWidth="1"/>
    <col min="6385" max="6385" width="13.42578125" style="1" customWidth="1"/>
    <col min="6386" max="6386" width="12.5703125" style="1" customWidth="1"/>
    <col min="6387" max="6387" width="13" style="1" customWidth="1"/>
    <col min="6388" max="6388" width="9.140625" style="1" customWidth="1"/>
    <col min="6389" max="6631" width="9.140625" style="1"/>
    <col min="6632" max="6632" width="4" style="1" customWidth="1"/>
    <col min="6633" max="6634" width="9.140625" style="1" customWidth="1"/>
    <col min="6635" max="6635" width="46.5703125" style="1" customWidth="1"/>
    <col min="6636" max="6636" width="15.5703125" style="1" customWidth="1"/>
    <col min="6637" max="6637" width="15.28515625" style="1" customWidth="1"/>
    <col min="6638" max="6638" width="13.7109375" style="1" customWidth="1"/>
    <col min="6639" max="6639" width="9.140625" style="1" customWidth="1"/>
    <col min="6640" max="6640" width="12.28515625" style="1" customWidth="1"/>
    <col min="6641" max="6641" width="13.42578125" style="1" customWidth="1"/>
    <col min="6642" max="6642" width="12.5703125" style="1" customWidth="1"/>
    <col min="6643" max="6643" width="13" style="1" customWidth="1"/>
    <col min="6644" max="6644" width="9.140625" style="1" customWidth="1"/>
    <col min="6645" max="6887" width="9.140625" style="1"/>
    <col min="6888" max="6888" width="4" style="1" customWidth="1"/>
    <col min="6889" max="6890" width="9.140625" style="1" customWidth="1"/>
    <col min="6891" max="6891" width="46.5703125" style="1" customWidth="1"/>
    <col min="6892" max="6892" width="15.5703125" style="1" customWidth="1"/>
    <col min="6893" max="6893" width="15.28515625" style="1" customWidth="1"/>
    <col min="6894" max="6894" width="13.7109375" style="1" customWidth="1"/>
    <col min="6895" max="6895" width="9.140625" style="1" customWidth="1"/>
    <col min="6896" max="6896" width="12.28515625" style="1" customWidth="1"/>
    <col min="6897" max="6897" width="13.42578125" style="1" customWidth="1"/>
    <col min="6898" max="6898" width="12.5703125" style="1" customWidth="1"/>
    <col min="6899" max="6899" width="13" style="1" customWidth="1"/>
    <col min="6900" max="6900" width="9.140625" style="1" customWidth="1"/>
    <col min="6901" max="7143" width="9.140625" style="1"/>
    <col min="7144" max="7144" width="4" style="1" customWidth="1"/>
    <col min="7145" max="7146" width="9.140625" style="1" customWidth="1"/>
    <col min="7147" max="7147" width="46.5703125" style="1" customWidth="1"/>
    <col min="7148" max="7148" width="15.5703125" style="1" customWidth="1"/>
    <col min="7149" max="7149" width="15.28515625" style="1" customWidth="1"/>
    <col min="7150" max="7150" width="13.7109375" style="1" customWidth="1"/>
    <col min="7151" max="7151" width="9.140625" style="1" customWidth="1"/>
    <col min="7152" max="7152" width="12.28515625" style="1" customWidth="1"/>
    <col min="7153" max="7153" width="13.42578125" style="1" customWidth="1"/>
    <col min="7154" max="7154" width="12.5703125" style="1" customWidth="1"/>
    <col min="7155" max="7155" width="13" style="1" customWidth="1"/>
    <col min="7156" max="7156" width="9.140625" style="1" customWidth="1"/>
    <col min="7157" max="7399" width="9.140625" style="1"/>
    <col min="7400" max="7400" width="4" style="1" customWidth="1"/>
    <col min="7401" max="7402" width="9.140625" style="1" customWidth="1"/>
    <col min="7403" max="7403" width="46.5703125" style="1" customWidth="1"/>
    <col min="7404" max="7404" width="15.5703125" style="1" customWidth="1"/>
    <col min="7405" max="7405" width="15.28515625" style="1" customWidth="1"/>
    <col min="7406" max="7406" width="13.7109375" style="1" customWidth="1"/>
    <col min="7407" max="7407" width="9.140625" style="1" customWidth="1"/>
    <col min="7408" max="7408" width="12.28515625" style="1" customWidth="1"/>
    <col min="7409" max="7409" width="13.42578125" style="1" customWidth="1"/>
    <col min="7410" max="7410" width="12.5703125" style="1" customWidth="1"/>
    <col min="7411" max="7411" width="13" style="1" customWidth="1"/>
    <col min="7412" max="7412" width="9.140625" style="1" customWidth="1"/>
    <col min="7413" max="7655" width="9.140625" style="1"/>
    <col min="7656" max="7656" width="4" style="1" customWidth="1"/>
    <col min="7657" max="7658" width="9.140625" style="1" customWidth="1"/>
    <col min="7659" max="7659" width="46.5703125" style="1" customWidth="1"/>
    <col min="7660" max="7660" width="15.5703125" style="1" customWidth="1"/>
    <col min="7661" max="7661" width="15.28515625" style="1" customWidth="1"/>
    <col min="7662" max="7662" width="13.7109375" style="1" customWidth="1"/>
    <col min="7663" max="7663" width="9.140625" style="1" customWidth="1"/>
    <col min="7664" max="7664" width="12.28515625" style="1" customWidth="1"/>
    <col min="7665" max="7665" width="13.42578125" style="1" customWidth="1"/>
    <col min="7666" max="7666" width="12.5703125" style="1" customWidth="1"/>
    <col min="7667" max="7667" width="13" style="1" customWidth="1"/>
    <col min="7668" max="7668" width="9.140625" style="1" customWidth="1"/>
    <col min="7669" max="7911" width="9.140625" style="1"/>
    <col min="7912" max="7912" width="4" style="1" customWidth="1"/>
    <col min="7913" max="7914" width="9.140625" style="1" customWidth="1"/>
    <col min="7915" max="7915" width="46.5703125" style="1" customWidth="1"/>
    <col min="7916" max="7916" width="15.5703125" style="1" customWidth="1"/>
    <col min="7917" max="7917" width="15.28515625" style="1" customWidth="1"/>
    <col min="7918" max="7918" width="13.7109375" style="1" customWidth="1"/>
    <col min="7919" max="7919" width="9.140625" style="1" customWidth="1"/>
    <col min="7920" max="7920" width="12.28515625" style="1" customWidth="1"/>
    <col min="7921" max="7921" width="13.42578125" style="1" customWidth="1"/>
    <col min="7922" max="7922" width="12.5703125" style="1" customWidth="1"/>
    <col min="7923" max="7923" width="13" style="1" customWidth="1"/>
    <col min="7924" max="7924" width="9.140625" style="1" customWidth="1"/>
    <col min="7925" max="8167" width="9.140625" style="1"/>
    <col min="8168" max="8168" width="4" style="1" customWidth="1"/>
    <col min="8169" max="8170" width="9.140625" style="1" customWidth="1"/>
    <col min="8171" max="8171" width="46.5703125" style="1" customWidth="1"/>
    <col min="8172" max="8172" width="15.5703125" style="1" customWidth="1"/>
    <col min="8173" max="8173" width="15.28515625" style="1" customWidth="1"/>
    <col min="8174" max="8174" width="13.7109375" style="1" customWidth="1"/>
    <col min="8175" max="8175" width="9.140625" style="1" customWidth="1"/>
    <col min="8176" max="8176" width="12.28515625" style="1" customWidth="1"/>
    <col min="8177" max="8177" width="13.42578125" style="1" customWidth="1"/>
    <col min="8178" max="8178" width="12.5703125" style="1" customWidth="1"/>
    <col min="8179" max="8179" width="13" style="1" customWidth="1"/>
    <col min="8180" max="8180" width="9.140625" style="1" customWidth="1"/>
    <col min="8181" max="8423" width="9.140625" style="1"/>
    <col min="8424" max="8424" width="4" style="1" customWidth="1"/>
    <col min="8425" max="8426" width="9.140625" style="1" customWidth="1"/>
    <col min="8427" max="8427" width="46.5703125" style="1" customWidth="1"/>
    <col min="8428" max="8428" width="15.5703125" style="1" customWidth="1"/>
    <col min="8429" max="8429" width="15.28515625" style="1" customWidth="1"/>
    <col min="8430" max="8430" width="13.7109375" style="1" customWidth="1"/>
    <col min="8431" max="8431" width="9.140625" style="1" customWidth="1"/>
    <col min="8432" max="8432" width="12.28515625" style="1" customWidth="1"/>
    <col min="8433" max="8433" width="13.42578125" style="1" customWidth="1"/>
    <col min="8434" max="8434" width="12.5703125" style="1" customWidth="1"/>
    <col min="8435" max="8435" width="13" style="1" customWidth="1"/>
    <col min="8436" max="8436" width="9.140625" style="1" customWidth="1"/>
    <col min="8437" max="8679" width="9.140625" style="1"/>
    <col min="8680" max="8680" width="4" style="1" customWidth="1"/>
    <col min="8681" max="8682" width="9.140625" style="1" customWidth="1"/>
    <col min="8683" max="8683" width="46.5703125" style="1" customWidth="1"/>
    <col min="8684" max="8684" width="15.5703125" style="1" customWidth="1"/>
    <col min="8685" max="8685" width="15.28515625" style="1" customWidth="1"/>
    <col min="8686" max="8686" width="13.7109375" style="1" customWidth="1"/>
    <col min="8687" max="8687" width="9.140625" style="1" customWidth="1"/>
    <col min="8688" max="8688" width="12.28515625" style="1" customWidth="1"/>
    <col min="8689" max="8689" width="13.42578125" style="1" customWidth="1"/>
    <col min="8690" max="8690" width="12.5703125" style="1" customWidth="1"/>
    <col min="8691" max="8691" width="13" style="1" customWidth="1"/>
    <col min="8692" max="8692" width="9.140625" style="1" customWidth="1"/>
    <col min="8693" max="8935" width="9.140625" style="1"/>
    <col min="8936" max="8936" width="4" style="1" customWidth="1"/>
    <col min="8937" max="8938" width="9.140625" style="1" customWidth="1"/>
    <col min="8939" max="8939" width="46.5703125" style="1" customWidth="1"/>
    <col min="8940" max="8940" width="15.5703125" style="1" customWidth="1"/>
    <col min="8941" max="8941" width="15.28515625" style="1" customWidth="1"/>
    <col min="8942" max="8942" width="13.7109375" style="1" customWidth="1"/>
    <col min="8943" max="8943" width="9.140625" style="1" customWidth="1"/>
    <col min="8944" max="8944" width="12.28515625" style="1" customWidth="1"/>
    <col min="8945" max="8945" width="13.42578125" style="1" customWidth="1"/>
    <col min="8946" max="8946" width="12.5703125" style="1" customWidth="1"/>
    <col min="8947" max="8947" width="13" style="1" customWidth="1"/>
    <col min="8948" max="8948" width="9.140625" style="1" customWidth="1"/>
    <col min="8949" max="9191" width="9.140625" style="1"/>
    <col min="9192" max="9192" width="4" style="1" customWidth="1"/>
    <col min="9193" max="9194" width="9.140625" style="1" customWidth="1"/>
    <col min="9195" max="9195" width="46.5703125" style="1" customWidth="1"/>
    <col min="9196" max="9196" width="15.5703125" style="1" customWidth="1"/>
    <col min="9197" max="9197" width="15.28515625" style="1" customWidth="1"/>
    <col min="9198" max="9198" width="13.7109375" style="1" customWidth="1"/>
    <col min="9199" max="9199" width="9.140625" style="1" customWidth="1"/>
    <col min="9200" max="9200" width="12.28515625" style="1" customWidth="1"/>
    <col min="9201" max="9201" width="13.42578125" style="1" customWidth="1"/>
    <col min="9202" max="9202" width="12.5703125" style="1" customWidth="1"/>
    <col min="9203" max="9203" width="13" style="1" customWidth="1"/>
    <col min="9204" max="9204" width="9.140625" style="1" customWidth="1"/>
    <col min="9205" max="9447" width="9.140625" style="1"/>
    <col min="9448" max="9448" width="4" style="1" customWidth="1"/>
    <col min="9449" max="9450" width="9.140625" style="1" customWidth="1"/>
    <col min="9451" max="9451" width="46.5703125" style="1" customWidth="1"/>
    <col min="9452" max="9452" width="15.5703125" style="1" customWidth="1"/>
    <col min="9453" max="9453" width="15.28515625" style="1" customWidth="1"/>
    <col min="9454" max="9454" width="13.7109375" style="1" customWidth="1"/>
    <col min="9455" max="9455" width="9.140625" style="1" customWidth="1"/>
    <col min="9456" max="9456" width="12.28515625" style="1" customWidth="1"/>
    <col min="9457" max="9457" width="13.42578125" style="1" customWidth="1"/>
    <col min="9458" max="9458" width="12.5703125" style="1" customWidth="1"/>
    <col min="9459" max="9459" width="13" style="1" customWidth="1"/>
    <col min="9460" max="9460" width="9.140625" style="1" customWidth="1"/>
    <col min="9461" max="9703" width="9.140625" style="1"/>
    <col min="9704" max="9704" width="4" style="1" customWidth="1"/>
    <col min="9705" max="9706" width="9.140625" style="1" customWidth="1"/>
    <col min="9707" max="9707" width="46.5703125" style="1" customWidth="1"/>
    <col min="9708" max="9708" width="15.5703125" style="1" customWidth="1"/>
    <col min="9709" max="9709" width="15.28515625" style="1" customWidth="1"/>
    <col min="9710" max="9710" width="13.7109375" style="1" customWidth="1"/>
    <col min="9711" max="9711" width="9.140625" style="1" customWidth="1"/>
    <col min="9712" max="9712" width="12.28515625" style="1" customWidth="1"/>
    <col min="9713" max="9713" width="13.42578125" style="1" customWidth="1"/>
    <col min="9714" max="9714" width="12.5703125" style="1" customWidth="1"/>
    <col min="9715" max="9715" width="13" style="1" customWidth="1"/>
    <col min="9716" max="9716" width="9.140625" style="1" customWidth="1"/>
    <col min="9717" max="9959" width="9.140625" style="1"/>
    <col min="9960" max="9960" width="4" style="1" customWidth="1"/>
    <col min="9961" max="9962" width="9.140625" style="1" customWidth="1"/>
    <col min="9963" max="9963" width="46.5703125" style="1" customWidth="1"/>
    <col min="9964" max="9964" width="15.5703125" style="1" customWidth="1"/>
    <col min="9965" max="9965" width="15.28515625" style="1" customWidth="1"/>
    <col min="9966" max="9966" width="13.7109375" style="1" customWidth="1"/>
    <col min="9967" max="9967" width="9.140625" style="1" customWidth="1"/>
    <col min="9968" max="9968" width="12.28515625" style="1" customWidth="1"/>
    <col min="9969" max="9969" width="13.42578125" style="1" customWidth="1"/>
    <col min="9970" max="9970" width="12.5703125" style="1" customWidth="1"/>
    <col min="9971" max="9971" width="13" style="1" customWidth="1"/>
    <col min="9972" max="9972" width="9.140625" style="1" customWidth="1"/>
    <col min="9973" max="10215" width="9.140625" style="1"/>
    <col min="10216" max="10216" width="4" style="1" customWidth="1"/>
    <col min="10217" max="10218" width="9.140625" style="1" customWidth="1"/>
    <col min="10219" max="10219" width="46.5703125" style="1" customWidth="1"/>
    <col min="10220" max="10220" width="15.5703125" style="1" customWidth="1"/>
    <col min="10221" max="10221" width="15.28515625" style="1" customWidth="1"/>
    <col min="10222" max="10222" width="13.7109375" style="1" customWidth="1"/>
    <col min="10223" max="10223" width="9.140625" style="1" customWidth="1"/>
    <col min="10224" max="10224" width="12.28515625" style="1" customWidth="1"/>
    <col min="10225" max="10225" width="13.42578125" style="1" customWidth="1"/>
    <col min="10226" max="10226" width="12.5703125" style="1" customWidth="1"/>
    <col min="10227" max="10227" width="13" style="1" customWidth="1"/>
    <col min="10228" max="10228" width="9.140625" style="1" customWidth="1"/>
    <col min="10229" max="10471" width="9.140625" style="1"/>
    <col min="10472" max="10472" width="4" style="1" customWidth="1"/>
    <col min="10473" max="10474" width="9.140625" style="1" customWidth="1"/>
    <col min="10475" max="10475" width="46.5703125" style="1" customWidth="1"/>
    <col min="10476" max="10476" width="15.5703125" style="1" customWidth="1"/>
    <col min="10477" max="10477" width="15.28515625" style="1" customWidth="1"/>
    <col min="10478" max="10478" width="13.7109375" style="1" customWidth="1"/>
    <col min="10479" max="10479" width="9.140625" style="1" customWidth="1"/>
    <col min="10480" max="10480" width="12.28515625" style="1" customWidth="1"/>
    <col min="10481" max="10481" width="13.42578125" style="1" customWidth="1"/>
    <col min="10482" max="10482" width="12.5703125" style="1" customWidth="1"/>
    <col min="10483" max="10483" width="13" style="1" customWidth="1"/>
    <col min="10484" max="10484" width="9.140625" style="1" customWidth="1"/>
    <col min="10485" max="10727" width="9.140625" style="1"/>
    <col min="10728" max="10728" width="4" style="1" customWidth="1"/>
    <col min="10729" max="10730" width="9.140625" style="1" customWidth="1"/>
    <col min="10731" max="10731" width="46.5703125" style="1" customWidth="1"/>
    <col min="10732" max="10732" width="15.5703125" style="1" customWidth="1"/>
    <col min="10733" max="10733" width="15.28515625" style="1" customWidth="1"/>
    <col min="10734" max="10734" width="13.7109375" style="1" customWidth="1"/>
    <col min="10735" max="10735" width="9.140625" style="1" customWidth="1"/>
    <col min="10736" max="10736" width="12.28515625" style="1" customWidth="1"/>
    <col min="10737" max="10737" width="13.42578125" style="1" customWidth="1"/>
    <col min="10738" max="10738" width="12.5703125" style="1" customWidth="1"/>
    <col min="10739" max="10739" width="13" style="1" customWidth="1"/>
    <col min="10740" max="10740" width="9.140625" style="1" customWidth="1"/>
    <col min="10741" max="10983" width="9.140625" style="1"/>
    <col min="10984" max="10984" width="4" style="1" customWidth="1"/>
    <col min="10985" max="10986" width="9.140625" style="1" customWidth="1"/>
    <col min="10987" max="10987" width="46.5703125" style="1" customWidth="1"/>
    <col min="10988" max="10988" width="15.5703125" style="1" customWidth="1"/>
    <col min="10989" max="10989" width="15.28515625" style="1" customWidth="1"/>
    <col min="10990" max="10990" width="13.7109375" style="1" customWidth="1"/>
    <col min="10991" max="10991" width="9.140625" style="1" customWidth="1"/>
    <col min="10992" max="10992" width="12.28515625" style="1" customWidth="1"/>
    <col min="10993" max="10993" width="13.42578125" style="1" customWidth="1"/>
    <col min="10994" max="10994" width="12.5703125" style="1" customWidth="1"/>
    <col min="10995" max="10995" width="13" style="1" customWidth="1"/>
    <col min="10996" max="10996" width="9.140625" style="1" customWidth="1"/>
    <col min="10997" max="11239" width="9.140625" style="1"/>
    <col min="11240" max="11240" width="4" style="1" customWidth="1"/>
    <col min="11241" max="11242" width="9.140625" style="1" customWidth="1"/>
    <col min="11243" max="11243" width="46.5703125" style="1" customWidth="1"/>
    <col min="11244" max="11244" width="15.5703125" style="1" customWidth="1"/>
    <col min="11245" max="11245" width="15.28515625" style="1" customWidth="1"/>
    <col min="11246" max="11246" width="13.7109375" style="1" customWidth="1"/>
    <col min="11247" max="11247" width="9.140625" style="1" customWidth="1"/>
    <col min="11248" max="11248" width="12.28515625" style="1" customWidth="1"/>
    <col min="11249" max="11249" width="13.42578125" style="1" customWidth="1"/>
    <col min="11250" max="11250" width="12.5703125" style="1" customWidth="1"/>
    <col min="11251" max="11251" width="13" style="1" customWidth="1"/>
    <col min="11252" max="11252" width="9.140625" style="1" customWidth="1"/>
    <col min="11253" max="11495" width="9.140625" style="1"/>
    <col min="11496" max="11496" width="4" style="1" customWidth="1"/>
    <col min="11497" max="11498" width="9.140625" style="1" customWidth="1"/>
    <col min="11499" max="11499" width="46.5703125" style="1" customWidth="1"/>
    <col min="11500" max="11500" width="15.5703125" style="1" customWidth="1"/>
    <col min="11501" max="11501" width="15.28515625" style="1" customWidth="1"/>
    <col min="11502" max="11502" width="13.7109375" style="1" customWidth="1"/>
    <col min="11503" max="11503" width="9.140625" style="1" customWidth="1"/>
    <col min="11504" max="11504" width="12.28515625" style="1" customWidth="1"/>
    <col min="11505" max="11505" width="13.42578125" style="1" customWidth="1"/>
    <col min="11506" max="11506" width="12.5703125" style="1" customWidth="1"/>
    <col min="11507" max="11507" width="13" style="1" customWidth="1"/>
    <col min="11508" max="11508" width="9.140625" style="1" customWidth="1"/>
    <col min="11509" max="11751" width="9.140625" style="1"/>
    <col min="11752" max="11752" width="4" style="1" customWidth="1"/>
    <col min="11753" max="11754" width="9.140625" style="1" customWidth="1"/>
    <col min="11755" max="11755" width="46.5703125" style="1" customWidth="1"/>
    <col min="11756" max="11756" width="15.5703125" style="1" customWidth="1"/>
    <col min="11757" max="11757" width="15.28515625" style="1" customWidth="1"/>
    <col min="11758" max="11758" width="13.7109375" style="1" customWidth="1"/>
    <col min="11759" max="11759" width="9.140625" style="1" customWidth="1"/>
    <col min="11760" max="11760" width="12.28515625" style="1" customWidth="1"/>
    <col min="11761" max="11761" width="13.42578125" style="1" customWidth="1"/>
    <col min="11762" max="11762" width="12.5703125" style="1" customWidth="1"/>
    <col min="11763" max="11763" width="13" style="1" customWidth="1"/>
    <col min="11764" max="11764" width="9.140625" style="1" customWidth="1"/>
    <col min="11765" max="12007" width="9.140625" style="1"/>
    <col min="12008" max="12008" width="4" style="1" customWidth="1"/>
    <col min="12009" max="12010" width="9.140625" style="1" customWidth="1"/>
    <col min="12011" max="12011" width="46.5703125" style="1" customWidth="1"/>
    <col min="12012" max="12012" width="15.5703125" style="1" customWidth="1"/>
    <col min="12013" max="12013" width="15.28515625" style="1" customWidth="1"/>
    <col min="12014" max="12014" width="13.7109375" style="1" customWidth="1"/>
    <col min="12015" max="12015" width="9.140625" style="1" customWidth="1"/>
    <col min="12016" max="12016" width="12.28515625" style="1" customWidth="1"/>
    <col min="12017" max="12017" width="13.42578125" style="1" customWidth="1"/>
    <col min="12018" max="12018" width="12.5703125" style="1" customWidth="1"/>
    <col min="12019" max="12019" width="13" style="1" customWidth="1"/>
    <col min="12020" max="12020" width="9.140625" style="1" customWidth="1"/>
    <col min="12021" max="12263" width="9.140625" style="1"/>
    <col min="12264" max="12264" width="4" style="1" customWidth="1"/>
    <col min="12265" max="12266" width="9.140625" style="1" customWidth="1"/>
    <col min="12267" max="12267" width="46.5703125" style="1" customWidth="1"/>
    <col min="12268" max="12268" width="15.5703125" style="1" customWidth="1"/>
    <col min="12269" max="12269" width="15.28515625" style="1" customWidth="1"/>
    <col min="12270" max="12270" width="13.7109375" style="1" customWidth="1"/>
    <col min="12271" max="12271" width="9.140625" style="1" customWidth="1"/>
    <col min="12272" max="12272" width="12.28515625" style="1" customWidth="1"/>
    <col min="12273" max="12273" width="13.42578125" style="1" customWidth="1"/>
    <col min="12274" max="12274" width="12.5703125" style="1" customWidth="1"/>
    <col min="12275" max="12275" width="13" style="1" customWidth="1"/>
    <col min="12276" max="12276" width="9.140625" style="1" customWidth="1"/>
    <col min="12277" max="12519" width="9.140625" style="1"/>
    <col min="12520" max="12520" width="4" style="1" customWidth="1"/>
    <col min="12521" max="12522" width="9.140625" style="1" customWidth="1"/>
    <col min="12523" max="12523" width="46.5703125" style="1" customWidth="1"/>
    <col min="12524" max="12524" width="15.5703125" style="1" customWidth="1"/>
    <col min="12525" max="12525" width="15.28515625" style="1" customWidth="1"/>
    <col min="12526" max="12526" width="13.7109375" style="1" customWidth="1"/>
    <col min="12527" max="12527" width="9.140625" style="1" customWidth="1"/>
    <col min="12528" max="12528" width="12.28515625" style="1" customWidth="1"/>
    <col min="12529" max="12529" width="13.42578125" style="1" customWidth="1"/>
    <col min="12530" max="12530" width="12.5703125" style="1" customWidth="1"/>
    <col min="12531" max="12531" width="13" style="1" customWidth="1"/>
    <col min="12532" max="12532" width="9.140625" style="1" customWidth="1"/>
    <col min="12533" max="12775" width="9.140625" style="1"/>
    <col min="12776" max="12776" width="4" style="1" customWidth="1"/>
    <col min="12777" max="12778" width="9.140625" style="1" customWidth="1"/>
    <col min="12779" max="12779" width="46.5703125" style="1" customWidth="1"/>
    <col min="12780" max="12780" width="15.5703125" style="1" customWidth="1"/>
    <col min="12781" max="12781" width="15.28515625" style="1" customWidth="1"/>
    <col min="12782" max="12782" width="13.7109375" style="1" customWidth="1"/>
    <col min="12783" max="12783" width="9.140625" style="1" customWidth="1"/>
    <col min="12784" max="12784" width="12.28515625" style="1" customWidth="1"/>
    <col min="12785" max="12785" width="13.42578125" style="1" customWidth="1"/>
    <col min="12786" max="12786" width="12.5703125" style="1" customWidth="1"/>
    <col min="12787" max="12787" width="13" style="1" customWidth="1"/>
    <col min="12788" max="12788" width="9.140625" style="1" customWidth="1"/>
    <col min="12789" max="13031" width="9.140625" style="1"/>
    <col min="13032" max="13032" width="4" style="1" customWidth="1"/>
    <col min="13033" max="13034" width="9.140625" style="1" customWidth="1"/>
    <col min="13035" max="13035" width="46.5703125" style="1" customWidth="1"/>
    <col min="13036" max="13036" width="15.5703125" style="1" customWidth="1"/>
    <col min="13037" max="13037" width="15.28515625" style="1" customWidth="1"/>
    <col min="13038" max="13038" width="13.7109375" style="1" customWidth="1"/>
    <col min="13039" max="13039" width="9.140625" style="1" customWidth="1"/>
    <col min="13040" max="13040" width="12.28515625" style="1" customWidth="1"/>
    <col min="13041" max="13041" width="13.42578125" style="1" customWidth="1"/>
    <col min="13042" max="13042" width="12.5703125" style="1" customWidth="1"/>
    <col min="13043" max="13043" width="13" style="1" customWidth="1"/>
    <col min="13044" max="13044" width="9.140625" style="1" customWidth="1"/>
    <col min="13045" max="13287" width="9.140625" style="1"/>
    <col min="13288" max="13288" width="4" style="1" customWidth="1"/>
    <col min="13289" max="13290" width="9.140625" style="1" customWidth="1"/>
    <col min="13291" max="13291" width="46.5703125" style="1" customWidth="1"/>
    <col min="13292" max="13292" width="15.5703125" style="1" customWidth="1"/>
    <col min="13293" max="13293" width="15.28515625" style="1" customWidth="1"/>
    <col min="13294" max="13294" width="13.7109375" style="1" customWidth="1"/>
    <col min="13295" max="13295" width="9.140625" style="1" customWidth="1"/>
    <col min="13296" max="13296" width="12.28515625" style="1" customWidth="1"/>
    <col min="13297" max="13297" width="13.42578125" style="1" customWidth="1"/>
    <col min="13298" max="13298" width="12.5703125" style="1" customWidth="1"/>
    <col min="13299" max="13299" width="13" style="1" customWidth="1"/>
    <col min="13300" max="13300" width="9.140625" style="1" customWidth="1"/>
    <col min="13301" max="13543" width="9.140625" style="1"/>
    <col min="13544" max="13544" width="4" style="1" customWidth="1"/>
    <col min="13545" max="13546" width="9.140625" style="1" customWidth="1"/>
    <col min="13547" max="13547" width="46.5703125" style="1" customWidth="1"/>
    <col min="13548" max="13548" width="15.5703125" style="1" customWidth="1"/>
    <col min="13549" max="13549" width="15.28515625" style="1" customWidth="1"/>
    <col min="13550" max="13550" width="13.7109375" style="1" customWidth="1"/>
    <col min="13551" max="13551" width="9.140625" style="1" customWidth="1"/>
    <col min="13552" max="13552" width="12.28515625" style="1" customWidth="1"/>
    <col min="13553" max="13553" width="13.42578125" style="1" customWidth="1"/>
    <col min="13554" max="13554" width="12.5703125" style="1" customWidth="1"/>
    <col min="13555" max="13555" width="13" style="1" customWidth="1"/>
    <col min="13556" max="13556" width="9.140625" style="1" customWidth="1"/>
    <col min="13557" max="13799" width="9.140625" style="1"/>
    <col min="13800" max="13800" width="4" style="1" customWidth="1"/>
    <col min="13801" max="13802" width="9.140625" style="1" customWidth="1"/>
    <col min="13803" max="13803" width="46.5703125" style="1" customWidth="1"/>
    <col min="13804" max="13804" width="15.5703125" style="1" customWidth="1"/>
    <col min="13805" max="13805" width="15.28515625" style="1" customWidth="1"/>
    <col min="13806" max="13806" width="13.7109375" style="1" customWidth="1"/>
    <col min="13807" max="13807" width="9.140625" style="1" customWidth="1"/>
    <col min="13808" max="13808" width="12.28515625" style="1" customWidth="1"/>
    <col min="13809" max="13809" width="13.42578125" style="1" customWidth="1"/>
    <col min="13810" max="13810" width="12.5703125" style="1" customWidth="1"/>
    <col min="13811" max="13811" width="13" style="1" customWidth="1"/>
    <col min="13812" max="13812" width="9.140625" style="1" customWidth="1"/>
    <col min="13813" max="14055" width="9.140625" style="1"/>
    <col min="14056" max="14056" width="4" style="1" customWidth="1"/>
    <col min="14057" max="14058" width="9.140625" style="1" customWidth="1"/>
    <col min="14059" max="14059" width="46.5703125" style="1" customWidth="1"/>
    <col min="14060" max="14060" width="15.5703125" style="1" customWidth="1"/>
    <col min="14061" max="14061" width="15.28515625" style="1" customWidth="1"/>
    <col min="14062" max="14062" width="13.7109375" style="1" customWidth="1"/>
    <col min="14063" max="14063" width="9.140625" style="1" customWidth="1"/>
    <col min="14064" max="14064" width="12.28515625" style="1" customWidth="1"/>
    <col min="14065" max="14065" width="13.42578125" style="1" customWidth="1"/>
    <col min="14066" max="14066" width="12.5703125" style="1" customWidth="1"/>
    <col min="14067" max="14067" width="13" style="1" customWidth="1"/>
    <col min="14068" max="14068" width="9.140625" style="1" customWidth="1"/>
    <col min="14069" max="14311" width="9.140625" style="1"/>
    <col min="14312" max="14312" width="4" style="1" customWidth="1"/>
    <col min="14313" max="14314" width="9.140625" style="1" customWidth="1"/>
    <col min="14315" max="14315" width="46.5703125" style="1" customWidth="1"/>
    <col min="14316" max="14316" width="15.5703125" style="1" customWidth="1"/>
    <col min="14317" max="14317" width="15.28515625" style="1" customWidth="1"/>
    <col min="14318" max="14318" width="13.7109375" style="1" customWidth="1"/>
    <col min="14319" max="14319" width="9.140625" style="1" customWidth="1"/>
    <col min="14320" max="14320" width="12.28515625" style="1" customWidth="1"/>
    <col min="14321" max="14321" width="13.42578125" style="1" customWidth="1"/>
    <col min="14322" max="14322" width="12.5703125" style="1" customWidth="1"/>
    <col min="14323" max="14323" width="13" style="1" customWidth="1"/>
    <col min="14324" max="14324" width="9.140625" style="1" customWidth="1"/>
    <col min="14325" max="14567" width="9.140625" style="1"/>
    <col min="14568" max="14568" width="4" style="1" customWidth="1"/>
    <col min="14569" max="14570" width="9.140625" style="1" customWidth="1"/>
    <col min="14571" max="14571" width="46.5703125" style="1" customWidth="1"/>
    <col min="14572" max="14572" width="15.5703125" style="1" customWidth="1"/>
    <col min="14573" max="14573" width="15.28515625" style="1" customWidth="1"/>
    <col min="14574" max="14574" width="13.7109375" style="1" customWidth="1"/>
    <col min="14575" max="14575" width="9.140625" style="1" customWidth="1"/>
    <col min="14576" max="14576" width="12.28515625" style="1" customWidth="1"/>
    <col min="14577" max="14577" width="13.42578125" style="1" customWidth="1"/>
    <col min="14578" max="14578" width="12.5703125" style="1" customWidth="1"/>
    <col min="14579" max="14579" width="13" style="1" customWidth="1"/>
    <col min="14580" max="14580" width="9.140625" style="1" customWidth="1"/>
    <col min="14581" max="14823" width="9.140625" style="1"/>
    <col min="14824" max="14824" width="4" style="1" customWidth="1"/>
    <col min="14825" max="14826" width="9.140625" style="1" customWidth="1"/>
    <col min="14827" max="14827" width="46.5703125" style="1" customWidth="1"/>
    <col min="14828" max="14828" width="15.5703125" style="1" customWidth="1"/>
    <col min="14829" max="14829" width="15.28515625" style="1" customWidth="1"/>
    <col min="14830" max="14830" width="13.7109375" style="1" customWidth="1"/>
    <col min="14831" max="14831" width="9.140625" style="1" customWidth="1"/>
    <col min="14832" max="14832" width="12.28515625" style="1" customWidth="1"/>
    <col min="14833" max="14833" width="13.42578125" style="1" customWidth="1"/>
    <col min="14834" max="14834" width="12.5703125" style="1" customWidth="1"/>
    <col min="14835" max="14835" width="13" style="1" customWidth="1"/>
    <col min="14836" max="14836" width="9.140625" style="1" customWidth="1"/>
    <col min="14837" max="15079" width="9.140625" style="1"/>
    <col min="15080" max="15080" width="4" style="1" customWidth="1"/>
    <col min="15081" max="15082" width="9.140625" style="1" customWidth="1"/>
    <col min="15083" max="15083" width="46.5703125" style="1" customWidth="1"/>
    <col min="15084" max="15084" width="15.5703125" style="1" customWidth="1"/>
    <col min="15085" max="15085" width="15.28515625" style="1" customWidth="1"/>
    <col min="15086" max="15086" width="13.7109375" style="1" customWidth="1"/>
    <col min="15087" max="15087" width="9.140625" style="1" customWidth="1"/>
    <col min="15088" max="15088" width="12.28515625" style="1" customWidth="1"/>
    <col min="15089" max="15089" width="13.42578125" style="1" customWidth="1"/>
    <col min="15090" max="15090" width="12.5703125" style="1" customWidth="1"/>
    <col min="15091" max="15091" width="13" style="1" customWidth="1"/>
    <col min="15092" max="15092" width="9.140625" style="1" customWidth="1"/>
    <col min="15093" max="15335" width="9.140625" style="1"/>
    <col min="15336" max="15336" width="4" style="1" customWidth="1"/>
    <col min="15337" max="15338" width="9.140625" style="1" customWidth="1"/>
    <col min="15339" max="15339" width="46.5703125" style="1" customWidth="1"/>
    <col min="15340" max="15340" width="15.5703125" style="1" customWidth="1"/>
    <col min="15341" max="15341" width="15.28515625" style="1" customWidth="1"/>
    <col min="15342" max="15342" width="13.7109375" style="1" customWidth="1"/>
    <col min="15343" max="15343" width="9.140625" style="1" customWidth="1"/>
    <col min="15344" max="15344" width="12.28515625" style="1" customWidth="1"/>
    <col min="15345" max="15345" width="13.42578125" style="1" customWidth="1"/>
    <col min="15346" max="15346" width="12.5703125" style="1" customWidth="1"/>
    <col min="15347" max="15347" width="13" style="1" customWidth="1"/>
    <col min="15348" max="15348" width="9.140625" style="1" customWidth="1"/>
    <col min="15349" max="15591" width="9.140625" style="1"/>
    <col min="15592" max="15592" width="4" style="1" customWidth="1"/>
    <col min="15593" max="15594" width="9.140625" style="1" customWidth="1"/>
    <col min="15595" max="15595" width="46.5703125" style="1" customWidth="1"/>
    <col min="15596" max="15596" width="15.5703125" style="1" customWidth="1"/>
    <col min="15597" max="15597" width="15.28515625" style="1" customWidth="1"/>
    <col min="15598" max="15598" width="13.7109375" style="1" customWidth="1"/>
    <col min="15599" max="15599" width="9.140625" style="1" customWidth="1"/>
    <col min="15600" max="15600" width="12.28515625" style="1" customWidth="1"/>
    <col min="15601" max="15601" width="13.42578125" style="1" customWidth="1"/>
    <col min="15602" max="15602" width="12.5703125" style="1" customWidth="1"/>
    <col min="15603" max="15603" width="13" style="1" customWidth="1"/>
    <col min="15604" max="15604" width="9.140625" style="1" customWidth="1"/>
    <col min="15605" max="15847" width="9.140625" style="1"/>
    <col min="15848" max="15848" width="4" style="1" customWidth="1"/>
    <col min="15849" max="15850" width="9.140625" style="1" customWidth="1"/>
    <col min="15851" max="15851" width="46.5703125" style="1" customWidth="1"/>
    <col min="15852" max="15852" width="15.5703125" style="1" customWidth="1"/>
    <col min="15853" max="15853" width="15.28515625" style="1" customWidth="1"/>
    <col min="15854" max="15854" width="13.7109375" style="1" customWidth="1"/>
    <col min="15855" max="15855" width="9.140625" style="1" customWidth="1"/>
    <col min="15856" max="15856" width="12.28515625" style="1" customWidth="1"/>
    <col min="15857" max="15857" width="13.42578125" style="1" customWidth="1"/>
    <col min="15858" max="15858" width="12.5703125" style="1" customWidth="1"/>
    <col min="15859" max="15859" width="13" style="1" customWidth="1"/>
    <col min="15860" max="15860" width="9.140625" style="1" customWidth="1"/>
    <col min="15861" max="16103" width="9.140625" style="1"/>
    <col min="16104" max="16104" width="4" style="1" customWidth="1"/>
    <col min="16105" max="16106" width="9.140625" style="1" customWidth="1"/>
    <col min="16107" max="16107" width="46.5703125" style="1" customWidth="1"/>
    <col min="16108" max="16108" width="15.5703125" style="1" customWidth="1"/>
    <col min="16109" max="16109" width="15.28515625" style="1" customWidth="1"/>
    <col min="16110" max="16110" width="13.7109375" style="1" customWidth="1"/>
    <col min="16111" max="16111" width="9.140625" style="1" customWidth="1"/>
    <col min="16112" max="16112" width="12.28515625" style="1" customWidth="1"/>
    <col min="16113" max="16113" width="13.42578125" style="1" customWidth="1"/>
    <col min="16114" max="16114" width="12.5703125" style="1" customWidth="1"/>
    <col min="16115" max="16115" width="13" style="1" customWidth="1"/>
    <col min="16116" max="16116" width="9.140625" style="1" customWidth="1"/>
    <col min="16117" max="16384" width="9.140625" style="1"/>
  </cols>
  <sheetData>
    <row r="1" spans="1:9">
      <c r="F1" s="2"/>
      <c r="G1" s="2" t="s">
        <v>0</v>
      </c>
    </row>
    <row r="3" spans="1:9" ht="51" customHeight="1">
      <c r="A3" s="106" t="s">
        <v>169</v>
      </c>
      <c r="B3" s="107"/>
      <c r="C3" s="107"/>
      <c r="D3" s="107"/>
      <c r="E3" s="107"/>
      <c r="F3" s="107"/>
      <c r="G3" s="107"/>
      <c r="H3" s="107"/>
      <c r="I3" s="107"/>
    </row>
    <row r="4" spans="1:9" ht="15.75">
      <c r="A4" s="3"/>
      <c r="B4" s="3"/>
      <c r="C4" s="3"/>
      <c r="D4" s="3"/>
      <c r="E4" s="3"/>
      <c r="F4" s="3"/>
      <c r="G4" s="3"/>
    </row>
    <row r="5" spans="1:9" ht="32.25" customHeight="1">
      <c r="A5" s="112" t="s">
        <v>98</v>
      </c>
      <c r="B5" s="112"/>
      <c r="C5" s="112"/>
      <c r="D5" s="112"/>
      <c r="E5" s="112"/>
      <c r="F5" s="112"/>
      <c r="G5" s="112"/>
    </row>
    <row r="6" spans="1:9" ht="15.75">
      <c r="A6" s="3"/>
      <c r="B6" s="3"/>
      <c r="C6" s="3"/>
      <c r="D6" s="3"/>
      <c r="E6" s="3"/>
      <c r="F6" s="3"/>
      <c r="G6" s="3"/>
    </row>
    <row r="7" spans="1:9" ht="15.75">
      <c r="A7" s="4"/>
      <c r="B7" s="4"/>
      <c r="C7" s="4"/>
      <c r="D7" s="4"/>
      <c r="E7" s="4"/>
      <c r="F7" s="4"/>
      <c r="G7" s="4"/>
    </row>
    <row r="8" spans="1:9" ht="15.75">
      <c r="A8" s="113" t="s">
        <v>1</v>
      </c>
      <c r="B8" s="113"/>
      <c r="C8" s="113"/>
      <c r="D8" s="113"/>
      <c r="E8" s="4"/>
      <c r="F8" s="4"/>
      <c r="G8" s="4"/>
    </row>
    <row r="9" spans="1:9" ht="15.75">
      <c r="A9" s="4"/>
      <c r="B9" s="4"/>
      <c r="C9" s="4"/>
      <c r="D9" s="4"/>
      <c r="E9" s="4"/>
      <c r="F9" s="4"/>
      <c r="G9" s="4"/>
    </row>
    <row r="10" spans="1:9" ht="15.75">
      <c r="A10" s="114" t="s">
        <v>2</v>
      </c>
      <c r="B10" s="114"/>
      <c r="C10" s="114"/>
      <c r="D10" s="114"/>
      <c r="E10" s="114"/>
      <c r="F10" s="114"/>
      <c r="G10" s="114"/>
    </row>
    <row r="11" spans="1:9" ht="30.75" customHeight="1">
      <c r="A11" s="115" t="s">
        <v>100</v>
      </c>
      <c r="B11" s="115"/>
      <c r="C11" s="115"/>
      <c r="D11" s="115"/>
      <c r="E11" s="115"/>
      <c r="F11" s="115"/>
      <c r="G11" s="115"/>
    </row>
    <row r="13" spans="1:9">
      <c r="A13" s="5" t="s">
        <v>3</v>
      </c>
      <c r="B13" s="6"/>
      <c r="C13" s="6"/>
      <c r="D13" s="6"/>
      <c r="E13" s="6"/>
    </row>
    <row r="14" spans="1:9" ht="39">
      <c r="A14" s="108" t="s">
        <v>4</v>
      </c>
      <c r="B14" s="108"/>
      <c r="C14" s="108"/>
      <c r="D14" s="108"/>
      <c r="E14" s="7" t="s">
        <v>92</v>
      </c>
      <c r="F14" s="7" t="s">
        <v>93</v>
      </c>
      <c r="G14" s="7" t="s">
        <v>94</v>
      </c>
    </row>
    <row r="15" spans="1:9">
      <c r="A15" s="8" t="s">
        <v>5</v>
      </c>
      <c r="B15" s="9"/>
      <c r="C15" s="9"/>
      <c r="D15" s="9"/>
      <c r="E15" s="10">
        <f>E16+E17</f>
        <v>20381460</v>
      </c>
      <c r="F15" s="10">
        <f>F16+F17</f>
        <v>837573</v>
      </c>
      <c r="G15" s="10">
        <f>G16+G17</f>
        <v>21219033</v>
      </c>
    </row>
    <row r="16" spans="1:9">
      <c r="A16" s="11" t="s">
        <v>6</v>
      </c>
      <c r="B16" s="11" t="s">
        <v>7</v>
      </c>
      <c r="C16" s="12"/>
      <c r="D16" s="12"/>
      <c r="E16" s="13">
        <v>20381460</v>
      </c>
      <c r="F16" s="13">
        <v>837573</v>
      </c>
      <c r="G16" s="13">
        <f>E16+F16</f>
        <v>21219033</v>
      </c>
    </row>
    <row r="17" spans="1:7">
      <c r="A17" s="11" t="s">
        <v>8</v>
      </c>
      <c r="B17" s="11" t="s">
        <v>9</v>
      </c>
      <c r="C17" s="12"/>
      <c r="D17" s="12"/>
      <c r="E17" s="13">
        <v>0</v>
      </c>
      <c r="F17" s="13">
        <v>0</v>
      </c>
      <c r="G17" s="13">
        <v>0</v>
      </c>
    </row>
    <row r="18" spans="1:7">
      <c r="A18" s="14" t="s">
        <v>10</v>
      </c>
      <c r="B18" s="15"/>
      <c r="C18" s="16"/>
      <c r="D18" s="16"/>
      <c r="E18" s="10">
        <f>E19+E20</f>
        <v>20416460</v>
      </c>
      <c r="F18" s="10">
        <f>F19+F20</f>
        <v>977858</v>
      </c>
      <c r="G18" s="10">
        <f>G19+G20</f>
        <v>21394318</v>
      </c>
    </row>
    <row r="19" spans="1:7">
      <c r="A19" s="11" t="s">
        <v>11</v>
      </c>
      <c r="B19" s="11" t="s">
        <v>12</v>
      </c>
      <c r="C19" s="12"/>
      <c r="D19" s="12"/>
      <c r="E19" s="13">
        <v>20008260</v>
      </c>
      <c r="F19" s="13">
        <v>962858</v>
      </c>
      <c r="G19" s="13">
        <f>E19+F19</f>
        <v>20971118</v>
      </c>
    </row>
    <row r="20" spans="1:7">
      <c r="A20" s="11" t="s">
        <v>13</v>
      </c>
      <c r="B20" s="11" t="s">
        <v>14</v>
      </c>
      <c r="C20" s="12"/>
      <c r="D20" s="12"/>
      <c r="E20" s="13">
        <v>408200</v>
      </c>
      <c r="F20" s="13">
        <v>15000</v>
      </c>
      <c r="G20" s="13">
        <f>E20+F20</f>
        <v>423200</v>
      </c>
    </row>
    <row r="21" spans="1:7">
      <c r="A21" s="110" t="s">
        <v>15</v>
      </c>
      <c r="B21" s="110"/>
      <c r="C21" s="110"/>
      <c r="D21" s="110"/>
      <c r="E21" s="10">
        <f>E15-E18</f>
        <v>-35000</v>
      </c>
      <c r="F21" s="10">
        <f>F15-F18</f>
        <v>-140285</v>
      </c>
      <c r="G21" s="10">
        <f>G15-G18</f>
        <v>-175285</v>
      </c>
    </row>
    <row r="22" spans="1:7">
      <c r="A22" s="17"/>
      <c r="B22" s="17"/>
      <c r="C22" s="18"/>
      <c r="D22" s="18"/>
      <c r="E22" s="18"/>
    </row>
    <row r="23" spans="1:7">
      <c r="A23" s="5" t="s">
        <v>16</v>
      </c>
      <c r="B23" s="6"/>
      <c r="C23" s="6"/>
      <c r="D23" s="6"/>
      <c r="E23" s="6"/>
    </row>
    <row r="24" spans="1:7" ht="39">
      <c r="A24" s="108" t="s">
        <v>4</v>
      </c>
      <c r="B24" s="108"/>
      <c r="C24" s="108"/>
      <c r="D24" s="108"/>
      <c r="E24" s="7" t="s">
        <v>92</v>
      </c>
      <c r="F24" s="7" t="s">
        <v>93</v>
      </c>
      <c r="G24" s="7" t="s">
        <v>94</v>
      </c>
    </row>
    <row r="25" spans="1:7">
      <c r="A25" s="11" t="s">
        <v>17</v>
      </c>
      <c r="B25" s="19" t="s">
        <v>18</v>
      </c>
      <c r="C25" s="20"/>
      <c r="D25" s="20"/>
      <c r="E25" s="21">
        <v>0</v>
      </c>
      <c r="F25" s="21">
        <v>0</v>
      </c>
      <c r="G25" s="21">
        <v>0</v>
      </c>
    </row>
    <row r="26" spans="1:7">
      <c r="A26" s="11" t="s">
        <v>19</v>
      </c>
      <c r="B26" s="11" t="s">
        <v>20</v>
      </c>
      <c r="C26" s="12"/>
      <c r="D26" s="22"/>
      <c r="E26" s="21">
        <v>0</v>
      </c>
      <c r="F26" s="21">
        <v>0</v>
      </c>
      <c r="G26" s="21">
        <v>0</v>
      </c>
    </row>
    <row r="27" spans="1:7">
      <c r="A27" s="110" t="s">
        <v>21</v>
      </c>
      <c r="B27" s="110"/>
      <c r="C27" s="110"/>
      <c r="D27" s="110"/>
      <c r="E27" s="23">
        <f>E25-E26</f>
        <v>0</v>
      </c>
      <c r="F27" s="23">
        <f>F25-F26</f>
        <v>0</v>
      </c>
      <c r="G27" s="23">
        <f>G25-G26</f>
        <v>0</v>
      </c>
    </row>
    <row r="28" spans="1:7">
      <c r="A28" s="24"/>
      <c r="B28" s="24"/>
      <c r="C28" s="25"/>
      <c r="D28" s="25"/>
      <c r="E28" s="25"/>
    </row>
    <row r="29" spans="1:7">
      <c r="A29" s="26" t="s">
        <v>22</v>
      </c>
      <c r="B29" s="27"/>
      <c r="C29" s="27"/>
      <c r="D29" s="27"/>
      <c r="E29" s="27"/>
    </row>
    <row r="30" spans="1:7" ht="39">
      <c r="A30" s="108" t="s">
        <v>4</v>
      </c>
      <c r="B30" s="108"/>
      <c r="C30" s="108"/>
      <c r="D30" s="108"/>
      <c r="E30" s="7" t="s">
        <v>92</v>
      </c>
      <c r="F30" s="7" t="s">
        <v>93</v>
      </c>
      <c r="G30" s="7" t="s">
        <v>94</v>
      </c>
    </row>
    <row r="31" spans="1:7">
      <c r="A31" s="111" t="s">
        <v>23</v>
      </c>
      <c r="B31" s="111"/>
      <c r="C31" s="111"/>
      <c r="D31" s="111"/>
      <c r="E31" s="28">
        <f>E32+E33</f>
        <v>35000</v>
      </c>
      <c r="F31" s="28">
        <f t="shared" ref="F31:G31" si="0">F32+F33</f>
        <v>140285</v>
      </c>
      <c r="G31" s="28">
        <f t="shared" si="0"/>
        <v>175285</v>
      </c>
    </row>
    <row r="32" spans="1:7">
      <c r="A32" s="29">
        <v>9</v>
      </c>
      <c r="B32" s="30" t="s">
        <v>24</v>
      </c>
      <c r="C32" s="12"/>
      <c r="D32" s="12"/>
      <c r="E32" s="31">
        <v>35000</v>
      </c>
      <c r="F32" s="21">
        <v>140285</v>
      </c>
      <c r="G32" s="21">
        <f>E32+F32</f>
        <v>175285</v>
      </c>
    </row>
    <row r="33" spans="1:10">
      <c r="A33" s="29">
        <v>9</v>
      </c>
      <c r="B33" s="30" t="s">
        <v>25</v>
      </c>
      <c r="C33" s="12"/>
      <c r="D33" s="12"/>
      <c r="E33" s="31">
        <v>0</v>
      </c>
      <c r="F33" s="21">
        <v>0</v>
      </c>
      <c r="G33" s="21">
        <v>0</v>
      </c>
    </row>
    <row r="34" spans="1:10" ht="29.25" customHeight="1">
      <c r="A34" s="109" t="s">
        <v>26</v>
      </c>
      <c r="B34" s="109"/>
      <c r="C34" s="109"/>
      <c r="D34" s="109"/>
      <c r="E34" s="28">
        <f>E32-E33</f>
        <v>35000</v>
      </c>
      <c r="F34" s="23">
        <f>F32-F33</f>
        <v>140285</v>
      </c>
      <c r="G34" s="23">
        <f>G32-G33</f>
        <v>175285</v>
      </c>
      <c r="J34" s="35"/>
    </row>
    <row r="35" spans="1:10">
      <c r="A35" s="32"/>
      <c r="B35" s="17"/>
      <c r="C35" s="25"/>
      <c r="D35" s="25"/>
      <c r="E35" s="25"/>
    </row>
    <row r="36" spans="1:10">
      <c r="A36" s="5" t="s">
        <v>27</v>
      </c>
      <c r="B36" s="6"/>
      <c r="C36" s="6"/>
      <c r="D36" s="6"/>
      <c r="E36" s="6"/>
    </row>
    <row r="37" spans="1:10" ht="39">
      <c r="A37" s="108" t="s">
        <v>28</v>
      </c>
      <c r="B37" s="108"/>
      <c r="C37" s="108"/>
      <c r="D37" s="108"/>
      <c r="E37" s="7" t="s">
        <v>92</v>
      </c>
      <c r="F37" s="7" t="s">
        <v>93</v>
      </c>
      <c r="G37" s="7" t="s">
        <v>94</v>
      </c>
    </row>
    <row r="38" spans="1:10">
      <c r="A38" s="33" t="s">
        <v>29</v>
      </c>
      <c r="B38" s="34"/>
      <c r="C38" s="16"/>
      <c r="D38" s="16"/>
      <c r="E38" s="23">
        <f>E15+E25+E32</f>
        <v>20416460</v>
      </c>
      <c r="F38" s="23">
        <f>F15+F25+F32</f>
        <v>977858</v>
      </c>
      <c r="G38" s="23">
        <f>G15+G25+G32</f>
        <v>21394318</v>
      </c>
    </row>
    <row r="39" spans="1:10">
      <c r="A39" s="33" t="s">
        <v>30</v>
      </c>
      <c r="B39" s="34"/>
      <c r="C39" s="16"/>
      <c r="D39" s="16"/>
      <c r="E39" s="23">
        <f>E18+E26+E33</f>
        <v>20416460</v>
      </c>
      <c r="F39" s="23">
        <f>F18+F26+F33</f>
        <v>977858</v>
      </c>
      <c r="G39" s="23">
        <f>G18+G26+G33</f>
        <v>21394318</v>
      </c>
    </row>
    <row r="40" spans="1:10" ht="57.75" customHeight="1">
      <c r="A40" s="109" t="s">
        <v>31</v>
      </c>
      <c r="B40" s="109"/>
      <c r="C40" s="109"/>
      <c r="D40" s="109"/>
      <c r="E40" s="23">
        <f>E38-E39</f>
        <v>0</v>
      </c>
      <c r="F40" s="23">
        <f>F38-F39</f>
        <v>0</v>
      </c>
      <c r="G40" s="23">
        <f>G38-G39</f>
        <v>0</v>
      </c>
    </row>
    <row r="42" spans="1:10">
      <c r="E42" s="35"/>
      <c r="F42" s="35"/>
      <c r="G42" s="35"/>
    </row>
    <row r="43" spans="1:10">
      <c r="E43" s="35"/>
      <c r="F43" s="35"/>
      <c r="G43" s="35"/>
    </row>
    <row r="44" spans="1:10">
      <c r="E44" s="35"/>
      <c r="F44" s="35"/>
      <c r="G44" s="35"/>
    </row>
    <row r="45" spans="1:10">
      <c r="E45" s="35"/>
      <c r="F45" s="35"/>
      <c r="G45" s="35"/>
    </row>
    <row r="46" spans="1:10">
      <c r="E46" s="35"/>
      <c r="F46" s="35"/>
      <c r="G46" s="35"/>
    </row>
  </sheetData>
  <mergeCells count="14">
    <mergeCell ref="A3:I3"/>
    <mergeCell ref="A37:D37"/>
    <mergeCell ref="A40:D40"/>
    <mergeCell ref="A21:D21"/>
    <mergeCell ref="A24:D24"/>
    <mergeCell ref="A27:D27"/>
    <mergeCell ref="A30:D30"/>
    <mergeCell ref="A31:D31"/>
    <mergeCell ref="A34:D34"/>
    <mergeCell ref="A14:D14"/>
    <mergeCell ref="A5:G5"/>
    <mergeCell ref="A8:D8"/>
    <mergeCell ref="A10:G10"/>
    <mergeCell ref="A11:G11"/>
  </mergeCells>
  <pageMargins left="0.25" right="0.25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Normal="100" workbookViewId="0">
      <selection activeCell="B27" sqref="B27"/>
    </sheetView>
  </sheetViews>
  <sheetFormatPr defaultRowHeight="12.75"/>
  <cols>
    <col min="1" max="1" width="4.85546875" style="38" bestFit="1" customWidth="1"/>
    <col min="2" max="2" width="54.5703125" style="39" customWidth="1"/>
    <col min="3" max="3" width="15" style="40" customWidth="1"/>
    <col min="4" max="4" width="13.140625" style="40" customWidth="1"/>
    <col min="5" max="5" width="13.5703125" style="40" customWidth="1"/>
    <col min="6" max="7" width="9.140625" style="41"/>
    <col min="8" max="9" width="10.140625" style="41" bestFit="1" customWidth="1"/>
    <col min="10" max="234" width="9.140625" style="41"/>
    <col min="235" max="235" width="14.28515625" style="41" customWidth="1"/>
    <col min="236" max="236" width="88.140625" style="41" customWidth="1"/>
    <col min="237" max="237" width="23.85546875" style="41" customWidth="1"/>
    <col min="238" max="241" width="14.85546875" style="41" customWidth="1"/>
    <col min="242" max="243" width="8.85546875" style="41" customWidth="1"/>
    <col min="244" max="245" width="8.5703125" style="41" customWidth="1"/>
    <col min="246" max="490" width="9.140625" style="41"/>
    <col min="491" max="491" width="14.28515625" style="41" customWidth="1"/>
    <col min="492" max="492" width="88.140625" style="41" customWidth="1"/>
    <col min="493" max="493" width="23.85546875" style="41" customWidth="1"/>
    <col min="494" max="497" width="14.85546875" style="41" customWidth="1"/>
    <col min="498" max="499" width="8.85546875" style="41" customWidth="1"/>
    <col min="500" max="501" width="8.5703125" style="41" customWidth="1"/>
    <col min="502" max="746" width="9.140625" style="41"/>
    <col min="747" max="747" width="14.28515625" style="41" customWidth="1"/>
    <col min="748" max="748" width="88.140625" style="41" customWidth="1"/>
    <col min="749" max="749" width="23.85546875" style="41" customWidth="1"/>
    <col min="750" max="753" width="14.85546875" style="41" customWidth="1"/>
    <col min="754" max="755" width="8.85546875" style="41" customWidth="1"/>
    <col min="756" max="757" width="8.5703125" style="41" customWidth="1"/>
    <col min="758" max="1002" width="9.140625" style="41"/>
    <col min="1003" max="1003" width="14.28515625" style="41" customWidth="1"/>
    <col min="1004" max="1004" width="88.140625" style="41" customWidth="1"/>
    <col min="1005" max="1005" width="23.85546875" style="41" customWidth="1"/>
    <col min="1006" max="1009" width="14.85546875" style="41" customWidth="1"/>
    <col min="1010" max="1011" width="8.85546875" style="41" customWidth="1"/>
    <col min="1012" max="1013" width="8.5703125" style="41" customWidth="1"/>
    <col min="1014" max="1258" width="9.140625" style="41"/>
    <col min="1259" max="1259" width="14.28515625" style="41" customWidth="1"/>
    <col min="1260" max="1260" width="88.140625" style="41" customWidth="1"/>
    <col min="1261" max="1261" width="23.85546875" style="41" customWidth="1"/>
    <col min="1262" max="1265" width="14.85546875" style="41" customWidth="1"/>
    <col min="1266" max="1267" width="8.85546875" style="41" customWidth="1"/>
    <col min="1268" max="1269" width="8.5703125" style="41" customWidth="1"/>
    <col min="1270" max="1514" width="9.140625" style="41"/>
    <col min="1515" max="1515" width="14.28515625" style="41" customWidth="1"/>
    <col min="1516" max="1516" width="88.140625" style="41" customWidth="1"/>
    <col min="1517" max="1517" width="23.85546875" style="41" customWidth="1"/>
    <col min="1518" max="1521" width="14.85546875" style="41" customWidth="1"/>
    <col min="1522" max="1523" width="8.85546875" style="41" customWidth="1"/>
    <col min="1524" max="1525" width="8.5703125" style="41" customWidth="1"/>
    <col min="1526" max="1770" width="9.140625" style="41"/>
    <col min="1771" max="1771" width="14.28515625" style="41" customWidth="1"/>
    <col min="1772" max="1772" width="88.140625" style="41" customWidth="1"/>
    <col min="1773" max="1773" width="23.85546875" style="41" customWidth="1"/>
    <col min="1774" max="1777" width="14.85546875" style="41" customWidth="1"/>
    <col min="1778" max="1779" width="8.85546875" style="41" customWidth="1"/>
    <col min="1780" max="1781" width="8.5703125" style="41" customWidth="1"/>
    <col min="1782" max="2026" width="9.140625" style="41"/>
    <col min="2027" max="2027" width="14.28515625" style="41" customWidth="1"/>
    <col min="2028" max="2028" width="88.140625" style="41" customWidth="1"/>
    <col min="2029" max="2029" width="23.85546875" style="41" customWidth="1"/>
    <col min="2030" max="2033" width="14.85546875" style="41" customWidth="1"/>
    <col min="2034" max="2035" width="8.85546875" style="41" customWidth="1"/>
    <col min="2036" max="2037" width="8.5703125" style="41" customWidth="1"/>
    <col min="2038" max="2282" width="9.140625" style="41"/>
    <col min="2283" max="2283" width="14.28515625" style="41" customWidth="1"/>
    <col min="2284" max="2284" width="88.140625" style="41" customWidth="1"/>
    <col min="2285" max="2285" width="23.85546875" style="41" customWidth="1"/>
    <col min="2286" max="2289" width="14.85546875" style="41" customWidth="1"/>
    <col min="2290" max="2291" width="8.85546875" style="41" customWidth="1"/>
    <col min="2292" max="2293" width="8.5703125" style="41" customWidth="1"/>
    <col min="2294" max="2538" width="9.140625" style="41"/>
    <col min="2539" max="2539" width="14.28515625" style="41" customWidth="1"/>
    <col min="2540" max="2540" width="88.140625" style="41" customWidth="1"/>
    <col min="2541" max="2541" width="23.85546875" style="41" customWidth="1"/>
    <col min="2542" max="2545" width="14.85546875" style="41" customWidth="1"/>
    <col min="2546" max="2547" width="8.85546875" style="41" customWidth="1"/>
    <col min="2548" max="2549" width="8.5703125" style="41" customWidth="1"/>
    <col min="2550" max="2794" width="9.140625" style="41"/>
    <col min="2795" max="2795" width="14.28515625" style="41" customWidth="1"/>
    <col min="2796" max="2796" width="88.140625" style="41" customWidth="1"/>
    <col min="2797" max="2797" width="23.85546875" style="41" customWidth="1"/>
    <col min="2798" max="2801" width="14.85546875" style="41" customWidth="1"/>
    <col min="2802" max="2803" width="8.85546875" style="41" customWidth="1"/>
    <col min="2804" max="2805" width="8.5703125" style="41" customWidth="1"/>
    <col min="2806" max="3050" width="9.140625" style="41"/>
    <col min="3051" max="3051" width="14.28515625" style="41" customWidth="1"/>
    <col min="3052" max="3052" width="88.140625" style="41" customWidth="1"/>
    <col min="3053" max="3053" width="23.85546875" style="41" customWidth="1"/>
    <col min="3054" max="3057" width="14.85546875" style="41" customWidth="1"/>
    <col min="3058" max="3059" width="8.85546875" style="41" customWidth="1"/>
    <col min="3060" max="3061" width="8.5703125" style="41" customWidth="1"/>
    <col min="3062" max="3306" width="9.140625" style="41"/>
    <col min="3307" max="3307" width="14.28515625" style="41" customWidth="1"/>
    <col min="3308" max="3308" width="88.140625" style="41" customWidth="1"/>
    <col min="3309" max="3309" width="23.85546875" style="41" customWidth="1"/>
    <col min="3310" max="3313" width="14.85546875" style="41" customWidth="1"/>
    <col min="3314" max="3315" width="8.85546875" style="41" customWidth="1"/>
    <col min="3316" max="3317" width="8.5703125" style="41" customWidth="1"/>
    <col min="3318" max="3562" width="9.140625" style="41"/>
    <col min="3563" max="3563" width="14.28515625" style="41" customWidth="1"/>
    <col min="3564" max="3564" width="88.140625" style="41" customWidth="1"/>
    <col min="3565" max="3565" width="23.85546875" style="41" customWidth="1"/>
    <col min="3566" max="3569" width="14.85546875" style="41" customWidth="1"/>
    <col min="3570" max="3571" width="8.85546875" style="41" customWidth="1"/>
    <col min="3572" max="3573" width="8.5703125" style="41" customWidth="1"/>
    <col min="3574" max="3818" width="9.140625" style="41"/>
    <col min="3819" max="3819" width="14.28515625" style="41" customWidth="1"/>
    <col min="3820" max="3820" width="88.140625" style="41" customWidth="1"/>
    <col min="3821" max="3821" width="23.85546875" style="41" customWidth="1"/>
    <col min="3822" max="3825" width="14.85546875" style="41" customWidth="1"/>
    <col min="3826" max="3827" width="8.85546875" style="41" customWidth="1"/>
    <col min="3828" max="3829" width="8.5703125" style="41" customWidth="1"/>
    <col min="3830" max="4074" width="9.140625" style="41"/>
    <col min="4075" max="4075" width="14.28515625" style="41" customWidth="1"/>
    <col min="4076" max="4076" width="88.140625" style="41" customWidth="1"/>
    <col min="4077" max="4077" width="23.85546875" style="41" customWidth="1"/>
    <col min="4078" max="4081" width="14.85546875" style="41" customWidth="1"/>
    <col min="4082" max="4083" width="8.85546875" style="41" customWidth="1"/>
    <col min="4084" max="4085" width="8.5703125" style="41" customWidth="1"/>
    <col min="4086" max="4330" width="9.140625" style="41"/>
    <col min="4331" max="4331" width="14.28515625" style="41" customWidth="1"/>
    <col min="4332" max="4332" width="88.140625" style="41" customWidth="1"/>
    <col min="4333" max="4333" width="23.85546875" style="41" customWidth="1"/>
    <col min="4334" max="4337" width="14.85546875" style="41" customWidth="1"/>
    <col min="4338" max="4339" width="8.85546875" style="41" customWidth="1"/>
    <col min="4340" max="4341" width="8.5703125" style="41" customWidth="1"/>
    <col min="4342" max="4586" width="9.140625" style="41"/>
    <col min="4587" max="4587" width="14.28515625" style="41" customWidth="1"/>
    <col min="4588" max="4588" width="88.140625" style="41" customWidth="1"/>
    <col min="4589" max="4589" width="23.85546875" style="41" customWidth="1"/>
    <col min="4590" max="4593" width="14.85546875" style="41" customWidth="1"/>
    <col min="4594" max="4595" width="8.85546875" style="41" customWidth="1"/>
    <col min="4596" max="4597" width="8.5703125" style="41" customWidth="1"/>
    <col min="4598" max="4842" width="9.140625" style="41"/>
    <col min="4843" max="4843" width="14.28515625" style="41" customWidth="1"/>
    <col min="4844" max="4844" width="88.140625" style="41" customWidth="1"/>
    <col min="4845" max="4845" width="23.85546875" style="41" customWidth="1"/>
    <col min="4846" max="4849" width="14.85546875" style="41" customWidth="1"/>
    <col min="4850" max="4851" width="8.85546875" style="41" customWidth="1"/>
    <col min="4852" max="4853" width="8.5703125" style="41" customWidth="1"/>
    <col min="4854" max="5098" width="9.140625" style="41"/>
    <col min="5099" max="5099" width="14.28515625" style="41" customWidth="1"/>
    <col min="5100" max="5100" width="88.140625" style="41" customWidth="1"/>
    <col min="5101" max="5101" width="23.85546875" style="41" customWidth="1"/>
    <col min="5102" max="5105" width="14.85546875" style="41" customWidth="1"/>
    <col min="5106" max="5107" width="8.85546875" style="41" customWidth="1"/>
    <col min="5108" max="5109" width="8.5703125" style="41" customWidth="1"/>
    <col min="5110" max="5354" width="9.140625" style="41"/>
    <col min="5355" max="5355" width="14.28515625" style="41" customWidth="1"/>
    <col min="5356" max="5356" width="88.140625" style="41" customWidth="1"/>
    <col min="5357" max="5357" width="23.85546875" style="41" customWidth="1"/>
    <col min="5358" max="5361" width="14.85546875" style="41" customWidth="1"/>
    <col min="5362" max="5363" width="8.85546875" style="41" customWidth="1"/>
    <col min="5364" max="5365" width="8.5703125" style="41" customWidth="1"/>
    <col min="5366" max="5610" width="9.140625" style="41"/>
    <col min="5611" max="5611" width="14.28515625" style="41" customWidth="1"/>
    <col min="5612" max="5612" width="88.140625" style="41" customWidth="1"/>
    <col min="5613" max="5613" width="23.85546875" style="41" customWidth="1"/>
    <col min="5614" max="5617" width="14.85546875" style="41" customWidth="1"/>
    <col min="5618" max="5619" width="8.85546875" style="41" customWidth="1"/>
    <col min="5620" max="5621" width="8.5703125" style="41" customWidth="1"/>
    <col min="5622" max="5866" width="9.140625" style="41"/>
    <col min="5867" max="5867" width="14.28515625" style="41" customWidth="1"/>
    <col min="5868" max="5868" width="88.140625" style="41" customWidth="1"/>
    <col min="5869" max="5869" width="23.85546875" style="41" customWidth="1"/>
    <col min="5870" max="5873" width="14.85546875" style="41" customWidth="1"/>
    <col min="5874" max="5875" width="8.85546875" style="41" customWidth="1"/>
    <col min="5876" max="5877" width="8.5703125" style="41" customWidth="1"/>
    <col min="5878" max="6122" width="9.140625" style="41"/>
    <col min="6123" max="6123" width="14.28515625" style="41" customWidth="1"/>
    <col min="6124" max="6124" width="88.140625" style="41" customWidth="1"/>
    <col min="6125" max="6125" width="23.85546875" style="41" customWidth="1"/>
    <col min="6126" max="6129" width="14.85546875" style="41" customWidth="1"/>
    <col min="6130" max="6131" width="8.85546875" style="41" customWidth="1"/>
    <col min="6132" max="6133" width="8.5703125" style="41" customWidth="1"/>
    <col min="6134" max="6378" width="9.140625" style="41"/>
    <col min="6379" max="6379" width="14.28515625" style="41" customWidth="1"/>
    <col min="6380" max="6380" width="88.140625" style="41" customWidth="1"/>
    <col min="6381" max="6381" width="23.85546875" style="41" customWidth="1"/>
    <col min="6382" max="6385" width="14.85546875" style="41" customWidth="1"/>
    <col min="6386" max="6387" width="8.85546875" style="41" customWidth="1"/>
    <col min="6388" max="6389" width="8.5703125" style="41" customWidth="1"/>
    <col min="6390" max="6634" width="9.140625" style="41"/>
    <col min="6635" max="6635" width="14.28515625" style="41" customWidth="1"/>
    <col min="6636" max="6636" width="88.140625" style="41" customWidth="1"/>
    <col min="6637" max="6637" width="23.85546875" style="41" customWidth="1"/>
    <col min="6638" max="6641" width="14.85546875" style="41" customWidth="1"/>
    <col min="6642" max="6643" width="8.85546875" style="41" customWidth="1"/>
    <col min="6644" max="6645" width="8.5703125" style="41" customWidth="1"/>
    <col min="6646" max="6890" width="9.140625" style="41"/>
    <col min="6891" max="6891" width="14.28515625" style="41" customWidth="1"/>
    <col min="6892" max="6892" width="88.140625" style="41" customWidth="1"/>
    <col min="6893" max="6893" width="23.85546875" style="41" customWidth="1"/>
    <col min="6894" max="6897" width="14.85546875" style="41" customWidth="1"/>
    <col min="6898" max="6899" width="8.85546875" style="41" customWidth="1"/>
    <col min="6900" max="6901" width="8.5703125" style="41" customWidth="1"/>
    <col min="6902" max="7146" width="9.140625" style="41"/>
    <col min="7147" max="7147" width="14.28515625" style="41" customWidth="1"/>
    <col min="7148" max="7148" width="88.140625" style="41" customWidth="1"/>
    <col min="7149" max="7149" width="23.85546875" style="41" customWidth="1"/>
    <col min="7150" max="7153" width="14.85546875" style="41" customWidth="1"/>
    <col min="7154" max="7155" width="8.85546875" style="41" customWidth="1"/>
    <col min="7156" max="7157" width="8.5703125" style="41" customWidth="1"/>
    <col min="7158" max="7402" width="9.140625" style="41"/>
    <col min="7403" max="7403" width="14.28515625" style="41" customWidth="1"/>
    <col min="7404" max="7404" width="88.140625" style="41" customWidth="1"/>
    <col min="7405" max="7405" width="23.85546875" style="41" customWidth="1"/>
    <col min="7406" max="7409" width="14.85546875" style="41" customWidth="1"/>
    <col min="7410" max="7411" width="8.85546875" style="41" customWidth="1"/>
    <col min="7412" max="7413" width="8.5703125" style="41" customWidth="1"/>
    <col min="7414" max="7658" width="9.140625" style="41"/>
    <col min="7659" max="7659" width="14.28515625" style="41" customWidth="1"/>
    <col min="7660" max="7660" width="88.140625" style="41" customWidth="1"/>
    <col min="7661" max="7661" width="23.85546875" style="41" customWidth="1"/>
    <col min="7662" max="7665" width="14.85546875" style="41" customWidth="1"/>
    <col min="7666" max="7667" width="8.85546875" style="41" customWidth="1"/>
    <col min="7668" max="7669" width="8.5703125" style="41" customWidth="1"/>
    <col min="7670" max="7914" width="9.140625" style="41"/>
    <col min="7915" max="7915" width="14.28515625" style="41" customWidth="1"/>
    <col min="7916" max="7916" width="88.140625" style="41" customWidth="1"/>
    <col min="7917" max="7917" width="23.85546875" style="41" customWidth="1"/>
    <col min="7918" max="7921" width="14.85546875" style="41" customWidth="1"/>
    <col min="7922" max="7923" width="8.85546875" style="41" customWidth="1"/>
    <col min="7924" max="7925" width="8.5703125" style="41" customWidth="1"/>
    <col min="7926" max="8170" width="9.140625" style="41"/>
    <col min="8171" max="8171" width="14.28515625" style="41" customWidth="1"/>
    <col min="8172" max="8172" width="88.140625" style="41" customWidth="1"/>
    <col min="8173" max="8173" width="23.85546875" style="41" customWidth="1"/>
    <col min="8174" max="8177" width="14.85546875" style="41" customWidth="1"/>
    <col min="8178" max="8179" width="8.85546875" style="41" customWidth="1"/>
    <col min="8180" max="8181" width="8.5703125" style="41" customWidth="1"/>
    <col min="8182" max="8426" width="9.140625" style="41"/>
    <col min="8427" max="8427" width="14.28515625" style="41" customWidth="1"/>
    <col min="8428" max="8428" width="88.140625" style="41" customWidth="1"/>
    <col min="8429" max="8429" width="23.85546875" style="41" customWidth="1"/>
    <col min="8430" max="8433" width="14.85546875" style="41" customWidth="1"/>
    <col min="8434" max="8435" width="8.85546875" style="41" customWidth="1"/>
    <col min="8436" max="8437" width="8.5703125" style="41" customWidth="1"/>
    <col min="8438" max="8682" width="9.140625" style="41"/>
    <col min="8683" max="8683" width="14.28515625" style="41" customWidth="1"/>
    <col min="8684" max="8684" width="88.140625" style="41" customWidth="1"/>
    <col min="8685" max="8685" width="23.85546875" style="41" customWidth="1"/>
    <col min="8686" max="8689" width="14.85546875" style="41" customWidth="1"/>
    <col min="8690" max="8691" width="8.85546875" style="41" customWidth="1"/>
    <col min="8692" max="8693" width="8.5703125" style="41" customWidth="1"/>
    <col min="8694" max="8938" width="9.140625" style="41"/>
    <col min="8939" max="8939" width="14.28515625" style="41" customWidth="1"/>
    <col min="8940" max="8940" width="88.140625" style="41" customWidth="1"/>
    <col min="8941" max="8941" width="23.85546875" style="41" customWidth="1"/>
    <col min="8942" max="8945" width="14.85546875" style="41" customWidth="1"/>
    <col min="8946" max="8947" width="8.85546875" style="41" customWidth="1"/>
    <col min="8948" max="8949" width="8.5703125" style="41" customWidth="1"/>
    <col min="8950" max="9194" width="9.140625" style="41"/>
    <col min="9195" max="9195" width="14.28515625" style="41" customWidth="1"/>
    <col min="9196" max="9196" width="88.140625" style="41" customWidth="1"/>
    <col min="9197" max="9197" width="23.85546875" style="41" customWidth="1"/>
    <col min="9198" max="9201" width="14.85546875" style="41" customWidth="1"/>
    <col min="9202" max="9203" width="8.85546875" style="41" customWidth="1"/>
    <col min="9204" max="9205" width="8.5703125" style="41" customWidth="1"/>
    <col min="9206" max="9450" width="9.140625" style="41"/>
    <col min="9451" max="9451" width="14.28515625" style="41" customWidth="1"/>
    <col min="9452" max="9452" width="88.140625" style="41" customWidth="1"/>
    <col min="9453" max="9453" width="23.85546875" style="41" customWidth="1"/>
    <col min="9454" max="9457" width="14.85546875" style="41" customWidth="1"/>
    <col min="9458" max="9459" width="8.85546875" style="41" customWidth="1"/>
    <col min="9460" max="9461" width="8.5703125" style="41" customWidth="1"/>
    <col min="9462" max="9706" width="9.140625" style="41"/>
    <col min="9707" max="9707" width="14.28515625" style="41" customWidth="1"/>
    <col min="9708" max="9708" width="88.140625" style="41" customWidth="1"/>
    <col min="9709" max="9709" width="23.85546875" style="41" customWidth="1"/>
    <col min="9710" max="9713" width="14.85546875" style="41" customWidth="1"/>
    <col min="9714" max="9715" width="8.85546875" style="41" customWidth="1"/>
    <col min="9716" max="9717" width="8.5703125" style="41" customWidth="1"/>
    <col min="9718" max="9962" width="9.140625" style="41"/>
    <col min="9963" max="9963" width="14.28515625" style="41" customWidth="1"/>
    <col min="9964" max="9964" width="88.140625" style="41" customWidth="1"/>
    <col min="9965" max="9965" width="23.85546875" style="41" customWidth="1"/>
    <col min="9966" max="9969" width="14.85546875" style="41" customWidth="1"/>
    <col min="9970" max="9971" width="8.85546875" style="41" customWidth="1"/>
    <col min="9972" max="9973" width="8.5703125" style="41" customWidth="1"/>
    <col min="9974" max="10218" width="9.140625" style="41"/>
    <col min="10219" max="10219" width="14.28515625" style="41" customWidth="1"/>
    <col min="10220" max="10220" width="88.140625" style="41" customWidth="1"/>
    <col min="10221" max="10221" width="23.85546875" style="41" customWidth="1"/>
    <col min="10222" max="10225" width="14.85546875" style="41" customWidth="1"/>
    <col min="10226" max="10227" width="8.85546875" style="41" customWidth="1"/>
    <col min="10228" max="10229" width="8.5703125" style="41" customWidth="1"/>
    <col min="10230" max="10474" width="9.140625" style="41"/>
    <col min="10475" max="10475" width="14.28515625" style="41" customWidth="1"/>
    <col min="10476" max="10476" width="88.140625" style="41" customWidth="1"/>
    <col min="10477" max="10477" width="23.85546875" style="41" customWidth="1"/>
    <col min="10478" max="10481" width="14.85546875" style="41" customWidth="1"/>
    <col min="10482" max="10483" width="8.85546875" style="41" customWidth="1"/>
    <col min="10484" max="10485" width="8.5703125" style="41" customWidth="1"/>
    <col min="10486" max="10730" width="9.140625" style="41"/>
    <col min="10731" max="10731" width="14.28515625" style="41" customWidth="1"/>
    <col min="10732" max="10732" width="88.140625" style="41" customWidth="1"/>
    <col min="10733" max="10733" width="23.85546875" style="41" customWidth="1"/>
    <col min="10734" max="10737" width="14.85546875" style="41" customWidth="1"/>
    <col min="10738" max="10739" width="8.85546875" style="41" customWidth="1"/>
    <col min="10740" max="10741" width="8.5703125" style="41" customWidth="1"/>
    <col min="10742" max="10986" width="9.140625" style="41"/>
    <col min="10987" max="10987" width="14.28515625" style="41" customWidth="1"/>
    <col min="10988" max="10988" width="88.140625" style="41" customWidth="1"/>
    <col min="10989" max="10989" width="23.85546875" style="41" customWidth="1"/>
    <col min="10990" max="10993" width="14.85546875" style="41" customWidth="1"/>
    <col min="10994" max="10995" width="8.85546875" style="41" customWidth="1"/>
    <col min="10996" max="10997" width="8.5703125" style="41" customWidth="1"/>
    <col min="10998" max="11242" width="9.140625" style="41"/>
    <col min="11243" max="11243" width="14.28515625" style="41" customWidth="1"/>
    <col min="11244" max="11244" width="88.140625" style="41" customWidth="1"/>
    <col min="11245" max="11245" width="23.85546875" style="41" customWidth="1"/>
    <col min="11246" max="11249" width="14.85546875" style="41" customWidth="1"/>
    <col min="11250" max="11251" width="8.85546875" style="41" customWidth="1"/>
    <col min="11252" max="11253" width="8.5703125" style="41" customWidth="1"/>
    <col min="11254" max="11498" width="9.140625" style="41"/>
    <col min="11499" max="11499" width="14.28515625" style="41" customWidth="1"/>
    <col min="11500" max="11500" width="88.140625" style="41" customWidth="1"/>
    <col min="11501" max="11501" width="23.85546875" style="41" customWidth="1"/>
    <col min="11502" max="11505" width="14.85546875" style="41" customWidth="1"/>
    <col min="11506" max="11507" width="8.85546875" style="41" customWidth="1"/>
    <col min="11508" max="11509" width="8.5703125" style="41" customWidth="1"/>
    <col min="11510" max="11754" width="9.140625" style="41"/>
    <col min="11755" max="11755" width="14.28515625" style="41" customWidth="1"/>
    <col min="11756" max="11756" width="88.140625" style="41" customWidth="1"/>
    <col min="11757" max="11757" width="23.85546875" style="41" customWidth="1"/>
    <col min="11758" max="11761" width="14.85546875" style="41" customWidth="1"/>
    <col min="11762" max="11763" width="8.85546875" style="41" customWidth="1"/>
    <col min="11764" max="11765" width="8.5703125" style="41" customWidth="1"/>
    <col min="11766" max="12010" width="9.140625" style="41"/>
    <col min="12011" max="12011" width="14.28515625" style="41" customWidth="1"/>
    <col min="12012" max="12012" width="88.140625" style="41" customWidth="1"/>
    <col min="12013" max="12013" width="23.85546875" style="41" customWidth="1"/>
    <col min="12014" max="12017" width="14.85546875" style="41" customWidth="1"/>
    <col min="12018" max="12019" width="8.85546875" style="41" customWidth="1"/>
    <col min="12020" max="12021" width="8.5703125" style="41" customWidth="1"/>
    <col min="12022" max="12266" width="9.140625" style="41"/>
    <col min="12267" max="12267" width="14.28515625" style="41" customWidth="1"/>
    <col min="12268" max="12268" width="88.140625" style="41" customWidth="1"/>
    <col min="12269" max="12269" width="23.85546875" style="41" customWidth="1"/>
    <col min="12270" max="12273" width="14.85546875" style="41" customWidth="1"/>
    <col min="12274" max="12275" width="8.85546875" style="41" customWidth="1"/>
    <col min="12276" max="12277" width="8.5703125" style="41" customWidth="1"/>
    <col min="12278" max="12522" width="9.140625" style="41"/>
    <col min="12523" max="12523" width="14.28515625" style="41" customWidth="1"/>
    <col min="12524" max="12524" width="88.140625" style="41" customWidth="1"/>
    <col min="12525" max="12525" width="23.85546875" style="41" customWidth="1"/>
    <col min="12526" max="12529" width="14.85546875" style="41" customWidth="1"/>
    <col min="12530" max="12531" width="8.85546875" style="41" customWidth="1"/>
    <col min="12532" max="12533" width="8.5703125" style="41" customWidth="1"/>
    <col min="12534" max="12778" width="9.140625" style="41"/>
    <col min="12779" max="12779" width="14.28515625" style="41" customWidth="1"/>
    <col min="12780" max="12780" width="88.140625" style="41" customWidth="1"/>
    <col min="12781" max="12781" width="23.85546875" style="41" customWidth="1"/>
    <col min="12782" max="12785" width="14.85546875" style="41" customWidth="1"/>
    <col min="12786" max="12787" width="8.85546875" style="41" customWidth="1"/>
    <col min="12788" max="12789" width="8.5703125" style="41" customWidth="1"/>
    <col min="12790" max="13034" width="9.140625" style="41"/>
    <col min="13035" max="13035" width="14.28515625" style="41" customWidth="1"/>
    <col min="13036" max="13036" width="88.140625" style="41" customWidth="1"/>
    <col min="13037" max="13037" width="23.85546875" style="41" customWidth="1"/>
    <col min="13038" max="13041" width="14.85546875" style="41" customWidth="1"/>
    <col min="13042" max="13043" width="8.85546875" style="41" customWidth="1"/>
    <col min="13044" max="13045" width="8.5703125" style="41" customWidth="1"/>
    <col min="13046" max="13290" width="9.140625" style="41"/>
    <col min="13291" max="13291" width="14.28515625" style="41" customWidth="1"/>
    <col min="13292" max="13292" width="88.140625" style="41" customWidth="1"/>
    <col min="13293" max="13293" width="23.85546875" style="41" customWidth="1"/>
    <col min="13294" max="13297" width="14.85546875" style="41" customWidth="1"/>
    <col min="13298" max="13299" width="8.85546875" style="41" customWidth="1"/>
    <col min="13300" max="13301" width="8.5703125" style="41" customWidth="1"/>
    <col min="13302" max="13546" width="9.140625" style="41"/>
    <col min="13547" max="13547" width="14.28515625" style="41" customWidth="1"/>
    <col min="13548" max="13548" width="88.140625" style="41" customWidth="1"/>
    <col min="13549" max="13549" width="23.85546875" style="41" customWidth="1"/>
    <col min="13550" max="13553" width="14.85546875" style="41" customWidth="1"/>
    <col min="13554" max="13555" width="8.85546875" style="41" customWidth="1"/>
    <col min="13556" max="13557" width="8.5703125" style="41" customWidth="1"/>
    <col min="13558" max="13802" width="9.140625" style="41"/>
    <col min="13803" max="13803" width="14.28515625" style="41" customWidth="1"/>
    <col min="13804" max="13804" width="88.140625" style="41" customWidth="1"/>
    <col min="13805" max="13805" width="23.85546875" style="41" customWidth="1"/>
    <col min="13806" max="13809" width="14.85546875" style="41" customWidth="1"/>
    <col min="13810" max="13811" width="8.85546875" style="41" customWidth="1"/>
    <col min="13812" max="13813" width="8.5703125" style="41" customWidth="1"/>
    <col min="13814" max="14058" width="9.140625" style="41"/>
    <col min="14059" max="14059" width="14.28515625" style="41" customWidth="1"/>
    <col min="14060" max="14060" width="88.140625" style="41" customWidth="1"/>
    <col min="14061" max="14061" width="23.85546875" style="41" customWidth="1"/>
    <col min="14062" max="14065" width="14.85546875" style="41" customWidth="1"/>
    <col min="14066" max="14067" width="8.85546875" style="41" customWidth="1"/>
    <col min="14068" max="14069" width="8.5703125" style="41" customWidth="1"/>
    <col min="14070" max="14314" width="9.140625" style="41"/>
    <col min="14315" max="14315" width="14.28515625" style="41" customWidth="1"/>
    <col min="14316" max="14316" width="88.140625" style="41" customWidth="1"/>
    <col min="14317" max="14317" width="23.85546875" style="41" customWidth="1"/>
    <col min="14318" max="14321" width="14.85546875" style="41" customWidth="1"/>
    <col min="14322" max="14323" width="8.85546875" style="41" customWidth="1"/>
    <col min="14324" max="14325" width="8.5703125" style="41" customWidth="1"/>
    <col min="14326" max="14570" width="9.140625" style="41"/>
    <col min="14571" max="14571" width="14.28515625" style="41" customWidth="1"/>
    <col min="14572" max="14572" width="88.140625" style="41" customWidth="1"/>
    <col min="14573" max="14573" width="23.85546875" style="41" customWidth="1"/>
    <col min="14574" max="14577" width="14.85546875" style="41" customWidth="1"/>
    <col min="14578" max="14579" width="8.85546875" style="41" customWidth="1"/>
    <col min="14580" max="14581" width="8.5703125" style="41" customWidth="1"/>
    <col min="14582" max="14826" width="9.140625" style="41"/>
    <col min="14827" max="14827" width="14.28515625" style="41" customWidth="1"/>
    <col min="14828" max="14828" width="88.140625" style="41" customWidth="1"/>
    <col min="14829" max="14829" width="23.85546875" style="41" customWidth="1"/>
    <col min="14830" max="14833" width="14.85546875" style="41" customWidth="1"/>
    <col min="14834" max="14835" width="8.85546875" style="41" customWidth="1"/>
    <col min="14836" max="14837" width="8.5703125" style="41" customWidth="1"/>
    <col min="14838" max="15082" width="9.140625" style="41"/>
    <col min="15083" max="15083" width="14.28515625" style="41" customWidth="1"/>
    <col min="15084" max="15084" width="88.140625" style="41" customWidth="1"/>
    <col min="15085" max="15085" width="23.85546875" style="41" customWidth="1"/>
    <col min="15086" max="15089" width="14.85546875" style="41" customWidth="1"/>
    <col min="15090" max="15091" width="8.85546875" style="41" customWidth="1"/>
    <col min="15092" max="15093" width="8.5703125" style="41" customWidth="1"/>
    <col min="15094" max="15338" width="9.140625" style="41"/>
    <col min="15339" max="15339" width="14.28515625" style="41" customWidth="1"/>
    <col min="15340" max="15340" width="88.140625" style="41" customWidth="1"/>
    <col min="15341" max="15341" width="23.85546875" style="41" customWidth="1"/>
    <col min="15342" max="15345" width="14.85546875" style="41" customWidth="1"/>
    <col min="15346" max="15347" width="8.85546875" style="41" customWidth="1"/>
    <col min="15348" max="15349" width="8.5703125" style="41" customWidth="1"/>
    <col min="15350" max="15594" width="9.140625" style="41"/>
    <col min="15595" max="15595" width="14.28515625" style="41" customWidth="1"/>
    <col min="15596" max="15596" width="88.140625" style="41" customWidth="1"/>
    <col min="15597" max="15597" width="23.85546875" style="41" customWidth="1"/>
    <col min="15598" max="15601" width="14.85546875" style="41" customWidth="1"/>
    <col min="15602" max="15603" width="8.85546875" style="41" customWidth="1"/>
    <col min="15604" max="15605" width="8.5703125" style="41" customWidth="1"/>
    <col min="15606" max="15850" width="9.140625" style="41"/>
    <col min="15851" max="15851" width="14.28515625" style="41" customWidth="1"/>
    <col min="15852" max="15852" width="88.140625" style="41" customWidth="1"/>
    <col min="15853" max="15853" width="23.85546875" style="41" customWidth="1"/>
    <col min="15854" max="15857" width="14.85546875" style="41" customWidth="1"/>
    <col min="15858" max="15859" width="8.85546875" style="41" customWidth="1"/>
    <col min="15860" max="15861" width="8.5703125" style="41" customWidth="1"/>
    <col min="15862" max="16106" width="9.140625" style="41"/>
    <col min="16107" max="16107" width="14.28515625" style="41" customWidth="1"/>
    <col min="16108" max="16108" width="88.140625" style="41" customWidth="1"/>
    <col min="16109" max="16109" width="23.85546875" style="41" customWidth="1"/>
    <col min="16110" max="16113" width="14.85546875" style="41" customWidth="1"/>
    <col min="16114" max="16115" width="8.85546875" style="41" customWidth="1"/>
    <col min="16116" max="16117" width="8.5703125" style="41" customWidth="1"/>
    <col min="16118" max="16384" width="9.140625" style="41"/>
  </cols>
  <sheetData>
    <row r="1" spans="1:7" s="36" customFormat="1" ht="15.75" customHeight="1">
      <c r="A1" s="114" t="s">
        <v>32</v>
      </c>
      <c r="B1" s="114"/>
      <c r="C1" s="114"/>
      <c r="D1" s="114"/>
      <c r="E1" s="114"/>
    </row>
    <row r="2" spans="1:7" s="36" customFormat="1" ht="35.25" customHeight="1">
      <c r="A2" s="118" t="s">
        <v>96</v>
      </c>
      <c r="B2" s="118"/>
      <c r="C2" s="118"/>
      <c r="D2" s="118"/>
      <c r="E2" s="118"/>
    </row>
    <row r="3" spans="1:7">
      <c r="A3" s="38" t="s">
        <v>97</v>
      </c>
    </row>
    <row r="4" spans="1:7" ht="25.5" customHeight="1">
      <c r="A4" s="116" t="s">
        <v>91</v>
      </c>
      <c r="B4" s="117"/>
      <c r="C4" s="52" t="s">
        <v>92</v>
      </c>
      <c r="D4" s="52" t="s">
        <v>93</v>
      </c>
      <c r="E4" s="53" t="s">
        <v>94</v>
      </c>
    </row>
    <row r="5" spans="1:7" ht="14.25">
      <c r="A5" s="54" t="s">
        <v>33</v>
      </c>
      <c r="B5" s="55"/>
      <c r="C5" s="56"/>
      <c r="D5" s="56"/>
      <c r="E5" s="56"/>
    </row>
    <row r="6" spans="1:7">
      <c r="A6" s="57" t="s">
        <v>6</v>
      </c>
      <c r="B6" s="58" t="s">
        <v>7</v>
      </c>
      <c r="C6" s="59">
        <f>C7+C11+C13+C16</f>
        <v>20381460</v>
      </c>
      <c r="D6" s="59">
        <f>D7+D11+D16+D13</f>
        <v>837573</v>
      </c>
      <c r="E6" s="59">
        <f>E7+E11+E13+E16</f>
        <v>21219033</v>
      </c>
      <c r="G6" s="77"/>
    </row>
    <row r="7" spans="1:7">
      <c r="A7" s="60" t="s">
        <v>34</v>
      </c>
      <c r="B7" s="61" t="s">
        <v>35</v>
      </c>
      <c r="C7" s="62">
        <f>SUM(C8:C9)</f>
        <v>15894700</v>
      </c>
      <c r="D7" s="62">
        <f>D8+D9+D10</f>
        <v>558270</v>
      </c>
      <c r="E7" s="62">
        <f>E8+E9+E10</f>
        <v>16452970</v>
      </c>
    </row>
    <row r="8" spans="1:7">
      <c r="A8" s="63" t="s">
        <v>85</v>
      </c>
      <c r="B8" s="64" t="s">
        <v>86</v>
      </c>
      <c r="C8" s="65">
        <v>0</v>
      </c>
      <c r="D8" s="65">
        <v>0</v>
      </c>
      <c r="E8" s="65">
        <f>C8+D8</f>
        <v>0</v>
      </c>
    </row>
    <row r="9" spans="1:7">
      <c r="A9" s="63" t="s">
        <v>36</v>
      </c>
      <c r="B9" s="64" t="s">
        <v>37</v>
      </c>
      <c r="C9" s="65">
        <f>565100+15060600+269000</f>
        <v>15894700</v>
      </c>
      <c r="D9" s="65">
        <f>75270+483000</f>
        <v>558270</v>
      </c>
      <c r="E9" s="65">
        <f t="shared" ref="E9:E10" si="0">C9+D9</f>
        <v>16452970</v>
      </c>
    </row>
    <row r="10" spans="1:7">
      <c r="A10" s="66">
        <v>638</v>
      </c>
      <c r="B10" s="64" t="s">
        <v>38</v>
      </c>
      <c r="C10" s="65">
        <v>0</v>
      </c>
      <c r="D10" s="65">
        <v>0</v>
      </c>
      <c r="E10" s="65">
        <f t="shared" si="0"/>
        <v>0</v>
      </c>
    </row>
    <row r="11" spans="1:7" ht="25.5">
      <c r="A11" s="60" t="s">
        <v>39</v>
      </c>
      <c r="B11" s="61" t="s">
        <v>40</v>
      </c>
      <c r="C11" s="62">
        <f>SUM(C12)</f>
        <v>883200</v>
      </c>
      <c r="D11" s="62">
        <f>D12</f>
        <v>0</v>
      </c>
      <c r="E11" s="62">
        <f>E12</f>
        <v>883200</v>
      </c>
    </row>
    <row r="12" spans="1:7">
      <c r="A12" s="63" t="s">
        <v>41</v>
      </c>
      <c r="B12" s="64" t="s">
        <v>42</v>
      </c>
      <c r="C12" s="65">
        <f>882200+1000</f>
        <v>883200</v>
      </c>
      <c r="D12" s="65">
        <v>0</v>
      </c>
      <c r="E12" s="65">
        <f>C12+D12</f>
        <v>883200</v>
      </c>
    </row>
    <row r="13" spans="1:7" ht="25.5">
      <c r="A13" s="60" t="s">
        <v>43</v>
      </c>
      <c r="B13" s="61" t="s">
        <v>87</v>
      </c>
      <c r="C13" s="62">
        <f>SUM(C14:C15)</f>
        <v>78060</v>
      </c>
      <c r="D13" s="62">
        <f>D14+D15</f>
        <v>-10000</v>
      </c>
      <c r="E13" s="62">
        <f>E14+E15</f>
        <v>68060</v>
      </c>
    </row>
    <row r="14" spans="1:7">
      <c r="A14" s="63" t="s">
        <v>44</v>
      </c>
      <c r="B14" s="64" t="s">
        <v>45</v>
      </c>
      <c r="C14" s="65">
        <f>44000</f>
        <v>44000</v>
      </c>
      <c r="D14" s="65">
        <f>-10000</f>
        <v>-10000</v>
      </c>
      <c r="E14" s="65">
        <f>C14+D14</f>
        <v>34000</v>
      </c>
    </row>
    <row r="15" spans="1:7">
      <c r="A15" s="63" t="s">
        <v>46</v>
      </c>
      <c r="B15" s="64" t="s">
        <v>47</v>
      </c>
      <c r="C15" s="65">
        <v>34060</v>
      </c>
      <c r="D15" s="65">
        <v>0</v>
      </c>
      <c r="E15" s="65">
        <f>C15+D15</f>
        <v>34060</v>
      </c>
    </row>
    <row r="16" spans="1:7" ht="25.5">
      <c r="A16" s="67">
        <v>67</v>
      </c>
      <c r="B16" s="61" t="s">
        <v>88</v>
      </c>
      <c r="C16" s="62">
        <f>SUM(C17)</f>
        <v>3525500</v>
      </c>
      <c r="D16" s="62">
        <f>D17</f>
        <v>289303</v>
      </c>
      <c r="E16" s="62">
        <f>E17</f>
        <v>3814803</v>
      </c>
    </row>
    <row r="17" spans="1:9" ht="25.5">
      <c r="A17" s="68">
        <v>671</v>
      </c>
      <c r="B17" s="64" t="s">
        <v>88</v>
      </c>
      <c r="C17" s="65">
        <v>3525500</v>
      </c>
      <c r="D17" s="65">
        <f>185700+59000+30000+14603</f>
        <v>289303</v>
      </c>
      <c r="E17" s="65">
        <f>C17+D17</f>
        <v>3814803</v>
      </c>
      <c r="H17" s="77"/>
    </row>
    <row r="18" spans="1:9">
      <c r="A18" s="69">
        <v>7</v>
      </c>
      <c r="B18" s="70" t="s">
        <v>9</v>
      </c>
      <c r="C18" s="59">
        <v>0</v>
      </c>
      <c r="D18" s="59">
        <v>0</v>
      </c>
      <c r="E18" s="59">
        <v>0</v>
      </c>
    </row>
    <row r="19" spans="1:9">
      <c r="A19" s="69">
        <v>3</v>
      </c>
      <c r="B19" s="58" t="s">
        <v>12</v>
      </c>
      <c r="C19" s="59">
        <f>C20+C24+C29+C33</f>
        <v>20008260</v>
      </c>
      <c r="D19" s="59">
        <f>D20+D24+D29+D33+D31</f>
        <v>962858</v>
      </c>
      <c r="E19" s="59">
        <f>E20+E24+E29+E33+E31</f>
        <v>20971118</v>
      </c>
      <c r="H19" s="77"/>
      <c r="I19" s="77"/>
    </row>
    <row r="20" spans="1:9">
      <c r="A20" s="60" t="s">
        <v>48</v>
      </c>
      <c r="B20" s="61" t="s">
        <v>49</v>
      </c>
      <c r="C20" s="62">
        <f>SUM(C21:C23)</f>
        <v>16621200</v>
      </c>
      <c r="D20" s="62">
        <f>SUM(D21:D23)</f>
        <v>481500</v>
      </c>
      <c r="E20" s="62">
        <f>SUM(E21:E23)</f>
        <v>17102700</v>
      </c>
      <c r="H20" s="77"/>
    </row>
    <row r="21" spans="1:9">
      <c r="A21" s="63" t="s">
        <v>50</v>
      </c>
      <c r="B21" s="64" t="s">
        <v>51</v>
      </c>
      <c r="C21" s="65">
        <v>13977300</v>
      </c>
      <c r="D21" s="65">
        <v>201000</v>
      </c>
      <c r="E21" s="65">
        <f>C21+D21</f>
        <v>14178300</v>
      </c>
    </row>
    <row r="22" spans="1:9">
      <c r="A22" s="63" t="s">
        <v>52</v>
      </c>
      <c r="B22" s="64" t="s">
        <v>53</v>
      </c>
      <c r="C22" s="65">
        <v>577500</v>
      </c>
      <c r="D22" s="65">
        <v>70000</v>
      </c>
      <c r="E22" s="65">
        <f t="shared" ref="E22:E23" si="1">C22+D22</f>
        <v>647500</v>
      </c>
    </row>
    <row r="23" spans="1:9">
      <c r="A23" s="63" t="s">
        <v>54</v>
      </c>
      <c r="B23" s="64" t="s">
        <v>55</v>
      </c>
      <c r="C23" s="65">
        <v>2066400</v>
      </c>
      <c r="D23" s="65">
        <v>210500</v>
      </c>
      <c r="E23" s="65">
        <f t="shared" si="1"/>
        <v>2276900</v>
      </c>
    </row>
    <row r="24" spans="1:9">
      <c r="A24" s="60" t="s">
        <v>56</v>
      </c>
      <c r="B24" s="61" t="s">
        <v>57</v>
      </c>
      <c r="C24" s="62">
        <f>C25+C26+C27+C28</f>
        <v>3122660</v>
      </c>
      <c r="D24" s="62">
        <f>SUM(D25:D28)</f>
        <v>469458</v>
      </c>
      <c r="E24" s="62">
        <f>SUM(E25:E28)</f>
        <v>3592118</v>
      </c>
    </row>
    <row r="25" spans="1:9">
      <c r="A25" s="63" t="s">
        <v>58</v>
      </c>
      <c r="B25" s="64" t="s">
        <v>59</v>
      </c>
      <c r="C25" s="65">
        <v>667860</v>
      </c>
      <c r="D25" s="65">
        <v>18000</v>
      </c>
      <c r="E25" s="65">
        <f>C25+D25</f>
        <v>685860</v>
      </c>
    </row>
    <row r="26" spans="1:9">
      <c r="A26" s="63" t="s">
        <v>60</v>
      </c>
      <c r="B26" s="64" t="s">
        <v>61</v>
      </c>
      <c r="C26" s="65">
        <v>1270100</v>
      </c>
      <c r="D26" s="65">
        <v>123249</v>
      </c>
      <c r="E26" s="65">
        <f t="shared" ref="E26:E28" si="2">C26+D26</f>
        <v>1393349</v>
      </c>
    </row>
    <row r="27" spans="1:9">
      <c r="A27" s="63" t="s">
        <v>62</v>
      </c>
      <c r="B27" s="64" t="s">
        <v>63</v>
      </c>
      <c r="C27" s="65">
        <v>1058500</v>
      </c>
      <c r="D27" s="65">
        <v>320509</v>
      </c>
      <c r="E27" s="65">
        <f t="shared" si="2"/>
        <v>1379009</v>
      </c>
    </row>
    <row r="28" spans="1:9">
      <c r="A28" s="63" t="s">
        <v>64</v>
      </c>
      <c r="B28" s="64" t="s">
        <v>65</v>
      </c>
      <c r="C28" s="65">
        <v>126200</v>
      </c>
      <c r="D28" s="65">
        <v>7700</v>
      </c>
      <c r="E28" s="65">
        <f t="shared" si="2"/>
        <v>133900</v>
      </c>
    </row>
    <row r="29" spans="1:9">
      <c r="A29" s="60" t="s">
        <v>66</v>
      </c>
      <c r="B29" s="61" t="s">
        <v>67</v>
      </c>
      <c r="C29" s="62">
        <f>C30</f>
        <v>10400</v>
      </c>
      <c r="D29" s="62">
        <f>D30</f>
        <v>1300</v>
      </c>
      <c r="E29" s="62">
        <f>E30</f>
        <v>11700</v>
      </c>
    </row>
    <row r="30" spans="1:9">
      <c r="A30" s="63" t="s">
        <v>68</v>
      </c>
      <c r="B30" s="64" t="s">
        <v>69</v>
      </c>
      <c r="C30" s="65">
        <v>10400</v>
      </c>
      <c r="D30" s="65">
        <v>1300</v>
      </c>
      <c r="E30" s="65">
        <f>C30+D30</f>
        <v>11700</v>
      </c>
    </row>
    <row r="31" spans="1:9">
      <c r="A31" s="103">
        <v>36</v>
      </c>
      <c r="B31" s="104" t="s">
        <v>140</v>
      </c>
      <c r="C31" s="105">
        <v>0</v>
      </c>
      <c r="D31" s="105">
        <f>D32</f>
        <v>4000</v>
      </c>
      <c r="E31" s="105">
        <f>C31+D31</f>
        <v>4000</v>
      </c>
    </row>
    <row r="32" spans="1:9">
      <c r="A32" s="102">
        <v>366</v>
      </c>
      <c r="B32" s="64" t="s">
        <v>167</v>
      </c>
      <c r="C32" s="65">
        <v>0</v>
      </c>
      <c r="D32" s="65">
        <v>4000</v>
      </c>
      <c r="E32" s="65">
        <f>C32+D32</f>
        <v>4000</v>
      </c>
    </row>
    <row r="33" spans="1:8" ht="25.5">
      <c r="A33" s="60" t="s">
        <v>70</v>
      </c>
      <c r="B33" s="61" t="s">
        <v>71</v>
      </c>
      <c r="C33" s="62">
        <f>C34</f>
        <v>254000</v>
      </c>
      <c r="D33" s="62">
        <f>SUM(D34)</f>
        <v>6600</v>
      </c>
      <c r="E33" s="62">
        <f>SUM(E34)</f>
        <v>260600</v>
      </c>
      <c r="H33" s="77"/>
    </row>
    <row r="34" spans="1:8">
      <c r="A34" s="63" t="s">
        <v>72</v>
      </c>
      <c r="B34" s="64" t="s">
        <v>73</v>
      </c>
      <c r="C34" s="65">
        <v>254000</v>
      </c>
      <c r="D34" s="65">
        <v>6600</v>
      </c>
      <c r="E34" s="65">
        <f>C34+D34</f>
        <v>260600</v>
      </c>
      <c r="H34" s="77"/>
    </row>
    <row r="35" spans="1:8">
      <c r="A35" s="57" t="s">
        <v>13</v>
      </c>
      <c r="B35" s="58" t="s">
        <v>14</v>
      </c>
      <c r="C35" s="59">
        <f>C36+C38</f>
        <v>408200</v>
      </c>
      <c r="D35" s="59">
        <f>D36+D38</f>
        <v>15000</v>
      </c>
      <c r="E35" s="59">
        <f>E36+E38</f>
        <v>423200</v>
      </c>
    </row>
    <row r="36" spans="1:8">
      <c r="A36" s="71">
        <v>41</v>
      </c>
      <c r="B36" s="61" t="s">
        <v>74</v>
      </c>
      <c r="C36" s="62">
        <f>C37</f>
        <v>0</v>
      </c>
      <c r="D36" s="62">
        <f>D37</f>
        <v>0</v>
      </c>
      <c r="E36" s="62">
        <f>E37</f>
        <v>0</v>
      </c>
    </row>
    <row r="37" spans="1:8">
      <c r="A37" s="72">
        <v>412</v>
      </c>
      <c r="B37" s="73" t="s">
        <v>75</v>
      </c>
      <c r="C37" s="37">
        <v>0</v>
      </c>
      <c r="D37" s="37">
        <v>0</v>
      </c>
      <c r="E37" s="37">
        <v>0</v>
      </c>
    </row>
    <row r="38" spans="1:8">
      <c r="A38" s="71">
        <v>42</v>
      </c>
      <c r="B38" s="61" t="s">
        <v>76</v>
      </c>
      <c r="C38" s="62">
        <f>C39+C40</f>
        <v>408200</v>
      </c>
      <c r="D38" s="62">
        <f>D39+D40</f>
        <v>15000</v>
      </c>
      <c r="E38" s="62">
        <f>E39+E40</f>
        <v>423200</v>
      </c>
    </row>
    <row r="39" spans="1:8">
      <c r="A39" s="74" t="s">
        <v>77</v>
      </c>
      <c r="B39" s="64" t="s">
        <v>78</v>
      </c>
      <c r="C39" s="65">
        <v>113000</v>
      </c>
      <c r="D39" s="65">
        <v>15000</v>
      </c>
      <c r="E39" s="65">
        <f>C39+D39</f>
        <v>128000</v>
      </c>
    </row>
    <row r="40" spans="1:8">
      <c r="A40" s="74" t="s">
        <v>79</v>
      </c>
      <c r="B40" s="64" t="s">
        <v>80</v>
      </c>
      <c r="C40" s="65">
        <v>295200</v>
      </c>
      <c r="D40" s="65">
        <v>0</v>
      </c>
      <c r="E40" s="65">
        <f>C40+D40</f>
        <v>295200</v>
      </c>
    </row>
    <row r="41" spans="1:8" ht="14.25">
      <c r="A41" s="75" t="s">
        <v>89</v>
      </c>
      <c r="B41" s="76"/>
      <c r="C41" s="56"/>
      <c r="D41" s="56"/>
      <c r="E41" s="56"/>
    </row>
    <row r="42" spans="1:8">
      <c r="A42" s="69">
        <v>8</v>
      </c>
      <c r="B42" s="70" t="s">
        <v>18</v>
      </c>
      <c r="C42" s="59">
        <f>C43</f>
        <v>0</v>
      </c>
      <c r="D42" s="59">
        <v>0</v>
      </c>
      <c r="E42" s="59">
        <v>0</v>
      </c>
    </row>
    <row r="43" spans="1:8">
      <c r="A43" s="69">
        <v>5</v>
      </c>
      <c r="B43" s="70" t="s">
        <v>20</v>
      </c>
      <c r="C43" s="59">
        <f>C44</f>
        <v>0</v>
      </c>
      <c r="D43" s="59">
        <v>0</v>
      </c>
      <c r="E43" s="59">
        <v>0</v>
      </c>
    </row>
    <row r="44" spans="1:8">
      <c r="E44" s="78" t="s">
        <v>97</v>
      </c>
    </row>
  </sheetData>
  <mergeCells count="3">
    <mergeCell ref="A4:B4"/>
    <mergeCell ref="A1:E1"/>
    <mergeCell ref="A2:E2"/>
  </mergeCells>
  <pageMargins left="0.25" right="0.25" top="0.75" bottom="0.75" header="0.3" footer="0.3"/>
  <pageSetup paperSize="9" scale="9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6"/>
  <sheetViews>
    <sheetView zoomScaleNormal="100" workbookViewId="0">
      <selection activeCell="B89" sqref="B89:C89"/>
    </sheetView>
  </sheetViews>
  <sheetFormatPr defaultRowHeight="12.75"/>
  <cols>
    <col min="1" max="1" width="11.7109375" style="43" customWidth="1"/>
    <col min="2" max="2" width="59.85546875" style="43" customWidth="1"/>
    <col min="3" max="3" width="6.42578125" style="43" customWidth="1"/>
    <col min="4" max="4" width="14.85546875" style="43" customWidth="1"/>
    <col min="5" max="5" width="11.140625" style="43" customWidth="1"/>
    <col min="6" max="6" width="4.5703125" style="43" customWidth="1"/>
    <col min="7" max="7" width="7.28515625" style="43" customWidth="1"/>
    <col min="8" max="8" width="9.140625" style="43"/>
    <col min="9" max="9" width="6.7109375" style="43" customWidth="1"/>
    <col min="10" max="10" width="9.140625" style="43" hidden="1" customWidth="1"/>
    <col min="11" max="250" width="9.140625" style="43"/>
    <col min="251" max="251" width="11.7109375" style="43" customWidth="1"/>
    <col min="252" max="252" width="59.85546875" style="43" customWidth="1"/>
    <col min="253" max="255" width="14.85546875" style="43" customWidth="1"/>
    <col min="256" max="506" width="9.140625" style="43"/>
    <col min="507" max="507" width="11.7109375" style="43" customWidth="1"/>
    <col min="508" max="508" width="59.85546875" style="43" customWidth="1"/>
    <col min="509" max="511" width="14.85546875" style="43" customWidth="1"/>
    <col min="512" max="762" width="9.140625" style="43"/>
    <col min="763" max="763" width="11.7109375" style="43" customWidth="1"/>
    <col min="764" max="764" width="59.85546875" style="43" customWidth="1"/>
    <col min="765" max="767" width="14.85546875" style="43" customWidth="1"/>
    <col min="768" max="1018" width="9.140625" style="43"/>
    <col min="1019" max="1019" width="11.7109375" style="43" customWidth="1"/>
    <col min="1020" max="1020" width="59.85546875" style="43" customWidth="1"/>
    <col min="1021" max="1023" width="14.85546875" style="43" customWidth="1"/>
    <col min="1024" max="1274" width="9.140625" style="43"/>
    <col min="1275" max="1275" width="11.7109375" style="43" customWidth="1"/>
    <col min="1276" max="1276" width="59.85546875" style="43" customWidth="1"/>
    <col min="1277" max="1279" width="14.85546875" style="43" customWidth="1"/>
    <col min="1280" max="1530" width="9.140625" style="43"/>
    <col min="1531" max="1531" width="11.7109375" style="43" customWidth="1"/>
    <col min="1532" max="1532" width="59.85546875" style="43" customWidth="1"/>
    <col min="1533" max="1535" width="14.85546875" style="43" customWidth="1"/>
    <col min="1536" max="1786" width="9.140625" style="43"/>
    <col min="1787" max="1787" width="11.7109375" style="43" customWidth="1"/>
    <col min="1788" max="1788" width="59.85546875" style="43" customWidth="1"/>
    <col min="1789" max="1791" width="14.85546875" style="43" customWidth="1"/>
    <col min="1792" max="2042" width="9.140625" style="43"/>
    <col min="2043" max="2043" width="11.7109375" style="43" customWidth="1"/>
    <col min="2044" max="2044" width="59.85546875" style="43" customWidth="1"/>
    <col min="2045" max="2047" width="14.85546875" style="43" customWidth="1"/>
    <col min="2048" max="2298" width="9.140625" style="43"/>
    <col min="2299" max="2299" width="11.7109375" style="43" customWidth="1"/>
    <col min="2300" max="2300" width="59.85546875" style="43" customWidth="1"/>
    <col min="2301" max="2303" width="14.85546875" style="43" customWidth="1"/>
    <col min="2304" max="2554" width="9.140625" style="43"/>
    <col min="2555" max="2555" width="11.7109375" style="43" customWidth="1"/>
    <col min="2556" max="2556" width="59.85546875" style="43" customWidth="1"/>
    <col min="2557" max="2559" width="14.85546875" style="43" customWidth="1"/>
    <col min="2560" max="2810" width="9.140625" style="43"/>
    <col min="2811" max="2811" width="11.7109375" style="43" customWidth="1"/>
    <col min="2812" max="2812" width="59.85546875" style="43" customWidth="1"/>
    <col min="2813" max="2815" width="14.85546875" style="43" customWidth="1"/>
    <col min="2816" max="3066" width="9.140625" style="43"/>
    <col min="3067" max="3067" width="11.7109375" style="43" customWidth="1"/>
    <col min="3068" max="3068" width="59.85546875" style="43" customWidth="1"/>
    <col min="3069" max="3071" width="14.85546875" style="43" customWidth="1"/>
    <col min="3072" max="3322" width="9.140625" style="43"/>
    <col min="3323" max="3323" width="11.7109375" style="43" customWidth="1"/>
    <col min="3324" max="3324" width="59.85546875" style="43" customWidth="1"/>
    <col min="3325" max="3327" width="14.85546875" style="43" customWidth="1"/>
    <col min="3328" max="3578" width="9.140625" style="43"/>
    <col min="3579" max="3579" width="11.7109375" style="43" customWidth="1"/>
    <col min="3580" max="3580" width="59.85546875" style="43" customWidth="1"/>
    <col min="3581" max="3583" width="14.85546875" style="43" customWidth="1"/>
    <col min="3584" max="3834" width="9.140625" style="43"/>
    <col min="3835" max="3835" width="11.7109375" style="43" customWidth="1"/>
    <col min="3836" max="3836" width="59.85546875" style="43" customWidth="1"/>
    <col min="3837" max="3839" width="14.85546875" style="43" customWidth="1"/>
    <col min="3840" max="4090" width="9.140625" style="43"/>
    <col min="4091" max="4091" width="11.7109375" style="43" customWidth="1"/>
    <col min="4092" max="4092" width="59.85546875" style="43" customWidth="1"/>
    <col min="4093" max="4095" width="14.85546875" style="43" customWidth="1"/>
    <col min="4096" max="4346" width="9.140625" style="43"/>
    <col min="4347" max="4347" width="11.7109375" style="43" customWidth="1"/>
    <col min="4348" max="4348" width="59.85546875" style="43" customWidth="1"/>
    <col min="4349" max="4351" width="14.85546875" style="43" customWidth="1"/>
    <col min="4352" max="4602" width="9.140625" style="43"/>
    <col min="4603" max="4603" width="11.7109375" style="43" customWidth="1"/>
    <col min="4604" max="4604" width="59.85546875" style="43" customWidth="1"/>
    <col min="4605" max="4607" width="14.85546875" style="43" customWidth="1"/>
    <col min="4608" max="4858" width="9.140625" style="43"/>
    <col min="4859" max="4859" width="11.7109375" style="43" customWidth="1"/>
    <col min="4860" max="4860" width="59.85546875" style="43" customWidth="1"/>
    <col min="4861" max="4863" width="14.85546875" style="43" customWidth="1"/>
    <col min="4864" max="5114" width="9.140625" style="43"/>
    <col min="5115" max="5115" width="11.7109375" style="43" customWidth="1"/>
    <col min="5116" max="5116" width="59.85546875" style="43" customWidth="1"/>
    <col min="5117" max="5119" width="14.85546875" style="43" customWidth="1"/>
    <col min="5120" max="5370" width="9.140625" style="43"/>
    <col min="5371" max="5371" width="11.7109375" style="43" customWidth="1"/>
    <col min="5372" max="5372" width="59.85546875" style="43" customWidth="1"/>
    <col min="5373" max="5375" width="14.85546875" style="43" customWidth="1"/>
    <col min="5376" max="5626" width="9.140625" style="43"/>
    <col min="5627" max="5627" width="11.7109375" style="43" customWidth="1"/>
    <col min="5628" max="5628" width="59.85546875" style="43" customWidth="1"/>
    <col min="5629" max="5631" width="14.85546875" style="43" customWidth="1"/>
    <col min="5632" max="5882" width="9.140625" style="43"/>
    <col min="5883" max="5883" width="11.7109375" style="43" customWidth="1"/>
    <col min="5884" max="5884" width="59.85546875" style="43" customWidth="1"/>
    <col min="5885" max="5887" width="14.85546875" style="43" customWidth="1"/>
    <col min="5888" max="6138" width="9.140625" style="43"/>
    <col min="6139" max="6139" width="11.7109375" style="43" customWidth="1"/>
    <col min="6140" max="6140" width="59.85546875" style="43" customWidth="1"/>
    <col min="6141" max="6143" width="14.85546875" style="43" customWidth="1"/>
    <col min="6144" max="6394" width="9.140625" style="43"/>
    <col min="6395" max="6395" width="11.7109375" style="43" customWidth="1"/>
    <col min="6396" max="6396" width="59.85546875" style="43" customWidth="1"/>
    <col min="6397" max="6399" width="14.85546875" style="43" customWidth="1"/>
    <col min="6400" max="6650" width="9.140625" style="43"/>
    <col min="6651" max="6651" width="11.7109375" style="43" customWidth="1"/>
    <col min="6652" max="6652" width="59.85546875" style="43" customWidth="1"/>
    <col min="6653" max="6655" width="14.85546875" style="43" customWidth="1"/>
    <col min="6656" max="6906" width="9.140625" style="43"/>
    <col min="6907" max="6907" width="11.7109375" style="43" customWidth="1"/>
    <col min="6908" max="6908" width="59.85546875" style="43" customWidth="1"/>
    <col min="6909" max="6911" width="14.85546875" style="43" customWidth="1"/>
    <col min="6912" max="7162" width="9.140625" style="43"/>
    <col min="7163" max="7163" width="11.7109375" style="43" customWidth="1"/>
    <col min="7164" max="7164" width="59.85546875" style="43" customWidth="1"/>
    <col min="7165" max="7167" width="14.85546875" style="43" customWidth="1"/>
    <col min="7168" max="7418" width="9.140625" style="43"/>
    <col min="7419" max="7419" width="11.7109375" style="43" customWidth="1"/>
    <col min="7420" max="7420" width="59.85546875" style="43" customWidth="1"/>
    <col min="7421" max="7423" width="14.85546875" style="43" customWidth="1"/>
    <col min="7424" max="7674" width="9.140625" style="43"/>
    <col min="7675" max="7675" width="11.7109375" style="43" customWidth="1"/>
    <col min="7676" max="7676" width="59.85546875" style="43" customWidth="1"/>
    <col min="7677" max="7679" width="14.85546875" style="43" customWidth="1"/>
    <col min="7680" max="7930" width="9.140625" style="43"/>
    <col min="7931" max="7931" width="11.7109375" style="43" customWidth="1"/>
    <col min="7932" max="7932" width="59.85546875" style="43" customWidth="1"/>
    <col min="7933" max="7935" width="14.85546875" style="43" customWidth="1"/>
    <col min="7936" max="8186" width="9.140625" style="43"/>
    <col min="8187" max="8187" width="11.7109375" style="43" customWidth="1"/>
    <col min="8188" max="8188" width="59.85546875" style="43" customWidth="1"/>
    <col min="8189" max="8191" width="14.85546875" style="43" customWidth="1"/>
    <col min="8192" max="8442" width="9.140625" style="43"/>
    <col min="8443" max="8443" width="11.7109375" style="43" customWidth="1"/>
    <col min="8444" max="8444" width="59.85546875" style="43" customWidth="1"/>
    <col min="8445" max="8447" width="14.85546875" style="43" customWidth="1"/>
    <col min="8448" max="8698" width="9.140625" style="43"/>
    <col min="8699" max="8699" width="11.7109375" style="43" customWidth="1"/>
    <col min="8700" max="8700" width="59.85546875" style="43" customWidth="1"/>
    <col min="8701" max="8703" width="14.85546875" style="43" customWidth="1"/>
    <col min="8704" max="8954" width="9.140625" style="43"/>
    <col min="8955" max="8955" width="11.7109375" style="43" customWidth="1"/>
    <col min="8956" max="8956" width="59.85546875" style="43" customWidth="1"/>
    <col min="8957" max="8959" width="14.85546875" style="43" customWidth="1"/>
    <col min="8960" max="9210" width="9.140625" style="43"/>
    <col min="9211" max="9211" width="11.7109375" style="43" customWidth="1"/>
    <col min="9212" max="9212" width="59.85546875" style="43" customWidth="1"/>
    <col min="9213" max="9215" width="14.85546875" style="43" customWidth="1"/>
    <col min="9216" max="9466" width="9.140625" style="43"/>
    <col min="9467" max="9467" width="11.7109375" style="43" customWidth="1"/>
    <col min="9468" max="9468" width="59.85546875" style="43" customWidth="1"/>
    <col min="9469" max="9471" width="14.85546875" style="43" customWidth="1"/>
    <col min="9472" max="9722" width="9.140625" style="43"/>
    <col min="9723" max="9723" width="11.7109375" style="43" customWidth="1"/>
    <col min="9724" max="9724" width="59.85546875" style="43" customWidth="1"/>
    <col min="9725" max="9727" width="14.85546875" style="43" customWidth="1"/>
    <col min="9728" max="9978" width="9.140625" style="43"/>
    <col min="9979" max="9979" width="11.7109375" style="43" customWidth="1"/>
    <col min="9980" max="9980" width="59.85546875" style="43" customWidth="1"/>
    <col min="9981" max="9983" width="14.85546875" style="43" customWidth="1"/>
    <col min="9984" max="10234" width="9.140625" style="43"/>
    <col min="10235" max="10235" width="11.7109375" style="43" customWidth="1"/>
    <col min="10236" max="10236" width="59.85546875" style="43" customWidth="1"/>
    <col min="10237" max="10239" width="14.85546875" style="43" customWidth="1"/>
    <col min="10240" max="10490" width="9.140625" style="43"/>
    <col min="10491" max="10491" width="11.7109375" style="43" customWidth="1"/>
    <col min="10492" max="10492" width="59.85546875" style="43" customWidth="1"/>
    <col min="10493" max="10495" width="14.85546875" style="43" customWidth="1"/>
    <col min="10496" max="10746" width="9.140625" style="43"/>
    <col min="10747" max="10747" width="11.7109375" style="43" customWidth="1"/>
    <col min="10748" max="10748" width="59.85546875" style="43" customWidth="1"/>
    <col min="10749" max="10751" width="14.85546875" style="43" customWidth="1"/>
    <col min="10752" max="11002" width="9.140625" style="43"/>
    <col min="11003" max="11003" width="11.7109375" style="43" customWidth="1"/>
    <col min="11004" max="11004" width="59.85546875" style="43" customWidth="1"/>
    <col min="11005" max="11007" width="14.85546875" style="43" customWidth="1"/>
    <col min="11008" max="11258" width="9.140625" style="43"/>
    <col min="11259" max="11259" width="11.7109375" style="43" customWidth="1"/>
    <col min="11260" max="11260" width="59.85546875" style="43" customWidth="1"/>
    <col min="11261" max="11263" width="14.85546875" style="43" customWidth="1"/>
    <col min="11264" max="11514" width="9.140625" style="43"/>
    <col min="11515" max="11515" width="11.7109375" style="43" customWidth="1"/>
    <col min="11516" max="11516" width="59.85546875" style="43" customWidth="1"/>
    <col min="11517" max="11519" width="14.85546875" style="43" customWidth="1"/>
    <col min="11520" max="11770" width="9.140625" style="43"/>
    <col min="11771" max="11771" width="11.7109375" style="43" customWidth="1"/>
    <col min="11772" max="11772" width="59.85546875" style="43" customWidth="1"/>
    <col min="11773" max="11775" width="14.85546875" style="43" customWidth="1"/>
    <col min="11776" max="12026" width="9.140625" style="43"/>
    <col min="12027" max="12027" width="11.7109375" style="43" customWidth="1"/>
    <col min="12028" max="12028" width="59.85546875" style="43" customWidth="1"/>
    <col min="12029" max="12031" width="14.85546875" style="43" customWidth="1"/>
    <col min="12032" max="12282" width="9.140625" style="43"/>
    <col min="12283" max="12283" width="11.7109375" style="43" customWidth="1"/>
    <col min="12284" max="12284" width="59.85546875" style="43" customWidth="1"/>
    <col min="12285" max="12287" width="14.85546875" style="43" customWidth="1"/>
    <col min="12288" max="12538" width="9.140625" style="43"/>
    <col min="12539" max="12539" width="11.7109375" style="43" customWidth="1"/>
    <col min="12540" max="12540" width="59.85546875" style="43" customWidth="1"/>
    <col min="12541" max="12543" width="14.85546875" style="43" customWidth="1"/>
    <col min="12544" max="12794" width="9.140625" style="43"/>
    <col min="12795" max="12795" width="11.7109375" style="43" customWidth="1"/>
    <col min="12796" max="12796" width="59.85546875" style="43" customWidth="1"/>
    <col min="12797" max="12799" width="14.85546875" style="43" customWidth="1"/>
    <col min="12800" max="13050" width="9.140625" style="43"/>
    <col min="13051" max="13051" width="11.7109375" style="43" customWidth="1"/>
    <col min="13052" max="13052" width="59.85546875" style="43" customWidth="1"/>
    <col min="13053" max="13055" width="14.85546875" style="43" customWidth="1"/>
    <col min="13056" max="13306" width="9.140625" style="43"/>
    <col min="13307" max="13307" width="11.7109375" style="43" customWidth="1"/>
    <col min="13308" max="13308" width="59.85546875" style="43" customWidth="1"/>
    <col min="13309" max="13311" width="14.85546875" style="43" customWidth="1"/>
    <col min="13312" max="13562" width="9.140625" style="43"/>
    <col min="13563" max="13563" width="11.7109375" style="43" customWidth="1"/>
    <col min="13564" max="13564" width="59.85546875" style="43" customWidth="1"/>
    <col min="13565" max="13567" width="14.85546875" style="43" customWidth="1"/>
    <col min="13568" max="13818" width="9.140625" style="43"/>
    <col min="13819" max="13819" width="11.7109375" style="43" customWidth="1"/>
    <col min="13820" max="13820" width="59.85546875" style="43" customWidth="1"/>
    <col min="13821" max="13823" width="14.85546875" style="43" customWidth="1"/>
    <col min="13824" max="14074" width="9.140625" style="43"/>
    <col min="14075" max="14075" width="11.7109375" style="43" customWidth="1"/>
    <col min="14076" max="14076" width="59.85546875" style="43" customWidth="1"/>
    <col min="14077" max="14079" width="14.85546875" style="43" customWidth="1"/>
    <col min="14080" max="14330" width="9.140625" style="43"/>
    <col min="14331" max="14331" width="11.7109375" style="43" customWidth="1"/>
    <col min="14332" max="14332" width="59.85546875" style="43" customWidth="1"/>
    <col min="14333" max="14335" width="14.85546875" style="43" customWidth="1"/>
    <col min="14336" max="14586" width="9.140625" style="43"/>
    <col min="14587" max="14587" width="11.7109375" style="43" customWidth="1"/>
    <col min="14588" max="14588" width="59.85546875" style="43" customWidth="1"/>
    <col min="14589" max="14591" width="14.85546875" style="43" customWidth="1"/>
    <col min="14592" max="14842" width="9.140625" style="43"/>
    <col min="14843" max="14843" width="11.7109375" style="43" customWidth="1"/>
    <col min="14844" max="14844" width="59.85546875" style="43" customWidth="1"/>
    <col min="14845" max="14847" width="14.85546875" style="43" customWidth="1"/>
    <col min="14848" max="15098" width="9.140625" style="43"/>
    <col min="15099" max="15099" width="11.7109375" style="43" customWidth="1"/>
    <col min="15100" max="15100" width="59.85546875" style="43" customWidth="1"/>
    <col min="15101" max="15103" width="14.85546875" style="43" customWidth="1"/>
    <col min="15104" max="15354" width="9.140625" style="43"/>
    <col min="15355" max="15355" width="11.7109375" style="43" customWidth="1"/>
    <col min="15356" max="15356" width="59.85546875" style="43" customWidth="1"/>
    <col min="15357" max="15359" width="14.85546875" style="43" customWidth="1"/>
    <col min="15360" max="15610" width="9.140625" style="43"/>
    <col min="15611" max="15611" width="11.7109375" style="43" customWidth="1"/>
    <col min="15612" max="15612" width="59.85546875" style="43" customWidth="1"/>
    <col min="15613" max="15615" width="14.85546875" style="43" customWidth="1"/>
    <col min="15616" max="15866" width="9.140625" style="43"/>
    <col min="15867" max="15867" width="11.7109375" style="43" customWidth="1"/>
    <col min="15868" max="15868" width="59.85546875" style="43" customWidth="1"/>
    <col min="15869" max="15871" width="14.85546875" style="43" customWidth="1"/>
    <col min="15872" max="16122" width="9.140625" style="43"/>
    <col min="16123" max="16123" width="11.7109375" style="43" customWidth="1"/>
    <col min="16124" max="16124" width="59.85546875" style="43" customWidth="1"/>
    <col min="16125" max="16127" width="14.85546875" style="43" customWidth="1"/>
    <col min="16128" max="16384" width="9.140625" style="43"/>
  </cols>
  <sheetData>
    <row r="1" spans="1:10" ht="15.75">
      <c r="A1" s="119" t="s">
        <v>83</v>
      </c>
      <c r="B1" s="119"/>
      <c r="C1" s="119"/>
      <c r="D1" s="119"/>
    </row>
    <row r="2" spans="1:10" ht="15.75">
      <c r="A2" s="44"/>
      <c r="B2" s="136"/>
      <c r="C2" s="136"/>
      <c r="D2" s="45"/>
    </row>
    <row r="3" spans="1:10" ht="15.75">
      <c r="A3" s="120" t="s">
        <v>81</v>
      </c>
      <c r="B3" s="120"/>
      <c r="C3" s="120"/>
      <c r="D3" s="120"/>
    </row>
    <row r="4" spans="1:10" ht="29.25" customHeight="1">
      <c r="A4" s="121" t="s">
        <v>95</v>
      </c>
      <c r="B4" s="121"/>
      <c r="C4" s="121"/>
      <c r="D4" s="121"/>
    </row>
    <row r="5" spans="1:10">
      <c r="A5" s="46" t="s">
        <v>97</v>
      </c>
      <c r="B5" s="135"/>
      <c r="C5" s="135"/>
      <c r="D5" s="47"/>
    </row>
    <row r="6" spans="1:10" ht="22.5">
      <c r="A6" s="79" t="s">
        <v>101</v>
      </c>
      <c r="B6" s="139" t="s">
        <v>102</v>
      </c>
      <c r="C6" s="140"/>
      <c r="D6" s="80" t="s">
        <v>103</v>
      </c>
      <c r="E6" s="80" t="s">
        <v>104</v>
      </c>
      <c r="F6" s="143" t="s">
        <v>105</v>
      </c>
      <c r="G6" s="143"/>
      <c r="H6" s="143" t="s">
        <v>106</v>
      </c>
      <c r="I6" s="140"/>
      <c r="J6" s="140"/>
    </row>
    <row r="7" spans="1:10" ht="15">
      <c r="A7" s="81" t="s">
        <v>107</v>
      </c>
      <c r="B7" s="141" t="s">
        <v>108</v>
      </c>
      <c r="C7" s="123"/>
      <c r="D7" s="82">
        <v>20416460</v>
      </c>
      <c r="E7" s="82">
        <v>977858</v>
      </c>
      <c r="F7" s="142">
        <v>4.79</v>
      </c>
      <c r="G7" s="142"/>
      <c r="H7" s="144">
        <v>21394318</v>
      </c>
      <c r="I7" s="123"/>
      <c r="J7" s="123"/>
    </row>
    <row r="8" spans="1:10" ht="15">
      <c r="A8" s="83" t="s">
        <v>109</v>
      </c>
      <c r="B8" s="145" t="s">
        <v>110</v>
      </c>
      <c r="C8" s="123"/>
      <c r="D8" s="84">
        <v>20416460</v>
      </c>
      <c r="E8" s="84">
        <v>977858</v>
      </c>
      <c r="F8" s="146">
        <v>4.79</v>
      </c>
      <c r="G8" s="146"/>
      <c r="H8" s="146">
        <v>21394318</v>
      </c>
      <c r="I8" s="123"/>
      <c r="J8" s="123"/>
    </row>
    <row r="9" spans="1:10" ht="15">
      <c r="A9" s="85" t="s">
        <v>111</v>
      </c>
      <c r="B9" s="147" t="s">
        <v>112</v>
      </c>
      <c r="C9" s="123"/>
      <c r="D9" s="86">
        <v>20416460</v>
      </c>
      <c r="E9" s="86">
        <v>977858</v>
      </c>
      <c r="F9" s="148">
        <v>4.79</v>
      </c>
      <c r="G9" s="148"/>
      <c r="H9" s="148">
        <v>21394318</v>
      </c>
      <c r="I9" s="123"/>
      <c r="J9" s="123"/>
    </row>
    <row r="10" spans="1:10" ht="15">
      <c r="A10" s="87" t="s">
        <v>113</v>
      </c>
      <c r="B10" s="128" t="s">
        <v>114</v>
      </c>
      <c r="C10" s="123"/>
      <c r="D10" s="88">
        <v>20416460</v>
      </c>
      <c r="E10" s="88">
        <v>977858</v>
      </c>
      <c r="F10" s="137">
        <v>4.79</v>
      </c>
      <c r="G10" s="137"/>
      <c r="H10" s="137">
        <v>21394318</v>
      </c>
      <c r="I10" s="123"/>
      <c r="J10" s="123"/>
    </row>
    <row r="11" spans="1:10" ht="33.75">
      <c r="A11" s="89" t="s">
        <v>115</v>
      </c>
      <c r="B11" s="129" t="s">
        <v>116</v>
      </c>
      <c r="C11" s="123"/>
      <c r="D11" s="90">
        <v>20416460</v>
      </c>
      <c r="E11" s="90">
        <v>977858</v>
      </c>
      <c r="F11" s="138">
        <v>4.79</v>
      </c>
      <c r="G11" s="138"/>
      <c r="H11" s="138">
        <v>21394318</v>
      </c>
      <c r="I11" s="123"/>
      <c r="J11" s="123"/>
    </row>
    <row r="12" spans="1:10" ht="22.5">
      <c r="A12" s="91" t="s">
        <v>117</v>
      </c>
      <c r="B12" s="126" t="s">
        <v>118</v>
      </c>
      <c r="C12" s="123"/>
      <c r="D12" s="92">
        <v>16826800</v>
      </c>
      <c r="E12" s="92">
        <v>632509</v>
      </c>
      <c r="F12" s="131">
        <v>3.76</v>
      </c>
      <c r="G12" s="131"/>
      <c r="H12" s="131">
        <v>17459309</v>
      </c>
      <c r="I12" s="123"/>
      <c r="J12" s="123"/>
    </row>
    <row r="13" spans="1:10" ht="22.5">
      <c r="A13" s="93" t="s">
        <v>119</v>
      </c>
      <c r="B13" s="127" t="s">
        <v>57</v>
      </c>
      <c r="C13" s="123"/>
      <c r="D13" s="94">
        <v>1391000</v>
      </c>
      <c r="E13" s="94">
        <v>137241</v>
      </c>
      <c r="F13" s="132">
        <v>9.8699999999999992</v>
      </c>
      <c r="G13" s="132"/>
      <c r="H13" s="132">
        <v>1528241</v>
      </c>
      <c r="I13" s="123"/>
      <c r="J13" s="123"/>
    </row>
    <row r="14" spans="1:10" ht="15">
      <c r="A14" s="95" t="s">
        <v>120</v>
      </c>
      <c r="B14" s="124" t="s">
        <v>121</v>
      </c>
      <c r="C14" s="123"/>
      <c r="D14" s="96">
        <v>347000</v>
      </c>
      <c r="E14" s="96">
        <v>50000</v>
      </c>
      <c r="F14" s="133">
        <v>14.41</v>
      </c>
      <c r="G14" s="133"/>
      <c r="H14" s="133">
        <v>397000</v>
      </c>
      <c r="I14" s="123"/>
      <c r="J14" s="123"/>
    </row>
    <row r="15" spans="1:10" ht="33.75">
      <c r="A15" s="97" t="s">
        <v>122</v>
      </c>
      <c r="B15" s="125" t="s">
        <v>123</v>
      </c>
      <c r="C15" s="123"/>
      <c r="D15" s="98">
        <v>347000</v>
      </c>
      <c r="E15" s="98">
        <v>50000</v>
      </c>
      <c r="F15" s="134">
        <v>14.41</v>
      </c>
      <c r="G15" s="134"/>
      <c r="H15" s="134">
        <v>397000</v>
      </c>
      <c r="I15" s="123"/>
      <c r="J15" s="123"/>
    </row>
    <row r="16" spans="1:10" ht="15">
      <c r="A16" s="99" t="s">
        <v>56</v>
      </c>
      <c r="B16" s="122" t="s">
        <v>57</v>
      </c>
      <c r="C16" s="123"/>
      <c r="D16" s="100">
        <v>338000</v>
      </c>
      <c r="E16" s="100">
        <v>50000</v>
      </c>
      <c r="F16" s="149">
        <v>14.79</v>
      </c>
      <c r="G16" s="149"/>
      <c r="H16" s="149">
        <v>388000</v>
      </c>
      <c r="I16" s="123"/>
      <c r="J16" s="123"/>
    </row>
    <row r="17" spans="1:10" ht="15">
      <c r="A17" s="99" t="s">
        <v>60</v>
      </c>
      <c r="B17" s="122" t="s">
        <v>61</v>
      </c>
      <c r="C17" s="123"/>
      <c r="D17" s="100">
        <v>42000</v>
      </c>
      <c r="E17" s="100">
        <v>0</v>
      </c>
      <c r="F17" s="149">
        <v>0</v>
      </c>
      <c r="G17" s="149"/>
      <c r="H17" s="149">
        <v>42000</v>
      </c>
      <c r="I17" s="123"/>
      <c r="J17" s="123"/>
    </row>
    <row r="18" spans="1:10" ht="15">
      <c r="A18" s="99" t="s">
        <v>62</v>
      </c>
      <c r="B18" s="122" t="s">
        <v>63</v>
      </c>
      <c r="C18" s="123"/>
      <c r="D18" s="100">
        <v>296000</v>
      </c>
      <c r="E18" s="100">
        <v>50000</v>
      </c>
      <c r="F18" s="149">
        <v>16.89</v>
      </c>
      <c r="G18" s="149"/>
      <c r="H18" s="149">
        <v>346000</v>
      </c>
      <c r="I18" s="123"/>
      <c r="J18" s="123"/>
    </row>
    <row r="19" spans="1:10" ht="15">
      <c r="A19" s="99" t="s">
        <v>70</v>
      </c>
      <c r="B19" s="122" t="s">
        <v>71</v>
      </c>
      <c r="C19" s="123"/>
      <c r="D19" s="100">
        <v>9000</v>
      </c>
      <c r="E19" s="100">
        <v>0</v>
      </c>
      <c r="F19" s="149">
        <v>0</v>
      </c>
      <c r="G19" s="149"/>
      <c r="H19" s="149">
        <v>9000</v>
      </c>
      <c r="I19" s="123"/>
      <c r="J19" s="123"/>
    </row>
    <row r="20" spans="1:10" ht="15">
      <c r="A20" s="99" t="s">
        <v>72</v>
      </c>
      <c r="B20" s="122" t="s">
        <v>73</v>
      </c>
      <c r="C20" s="123"/>
      <c r="D20" s="100">
        <v>9000</v>
      </c>
      <c r="E20" s="100">
        <v>0</v>
      </c>
      <c r="F20" s="149">
        <v>0</v>
      </c>
      <c r="G20" s="149"/>
      <c r="H20" s="149">
        <v>9000</v>
      </c>
      <c r="I20" s="123"/>
      <c r="J20" s="123"/>
    </row>
    <row r="21" spans="1:10" ht="15">
      <c r="A21" s="95" t="s">
        <v>124</v>
      </c>
      <c r="B21" s="124" t="s">
        <v>125</v>
      </c>
      <c r="C21" s="123"/>
      <c r="D21" s="96">
        <v>18000</v>
      </c>
      <c r="E21" s="96">
        <v>11973</v>
      </c>
      <c r="F21" s="133">
        <v>66.52</v>
      </c>
      <c r="G21" s="133"/>
      <c r="H21" s="133">
        <v>29973</v>
      </c>
      <c r="I21" s="123"/>
      <c r="J21" s="123"/>
    </row>
    <row r="22" spans="1:10" ht="33.75">
      <c r="A22" s="97" t="s">
        <v>122</v>
      </c>
      <c r="B22" s="125" t="s">
        <v>123</v>
      </c>
      <c r="C22" s="123"/>
      <c r="D22" s="98">
        <v>18000</v>
      </c>
      <c r="E22" s="98">
        <v>11973</v>
      </c>
      <c r="F22" s="134">
        <v>66.52</v>
      </c>
      <c r="G22" s="134"/>
      <c r="H22" s="134">
        <v>29973</v>
      </c>
      <c r="I22" s="123"/>
      <c r="J22" s="123"/>
    </row>
    <row r="23" spans="1:10" ht="15">
      <c r="A23" s="99" t="s">
        <v>56</v>
      </c>
      <c r="B23" s="122" t="s">
        <v>57</v>
      </c>
      <c r="C23" s="123"/>
      <c r="D23" s="100">
        <v>18000</v>
      </c>
      <c r="E23" s="100">
        <v>11973</v>
      </c>
      <c r="F23" s="149">
        <v>66.52</v>
      </c>
      <c r="G23" s="149"/>
      <c r="H23" s="149">
        <v>29973</v>
      </c>
      <c r="I23" s="123"/>
      <c r="J23" s="123"/>
    </row>
    <row r="24" spans="1:10" ht="15">
      <c r="A24" s="99" t="s">
        <v>60</v>
      </c>
      <c r="B24" s="122" t="s">
        <v>61</v>
      </c>
      <c r="C24" s="123"/>
      <c r="D24" s="100">
        <v>10000</v>
      </c>
      <c r="E24" s="100">
        <v>8000</v>
      </c>
      <c r="F24" s="149">
        <v>80</v>
      </c>
      <c r="G24" s="149"/>
      <c r="H24" s="149">
        <v>18000</v>
      </c>
      <c r="I24" s="123"/>
      <c r="J24" s="123"/>
    </row>
    <row r="25" spans="1:10" ht="15">
      <c r="A25" s="99" t="s">
        <v>62</v>
      </c>
      <c r="B25" s="122" t="s">
        <v>63</v>
      </c>
      <c r="C25" s="123"/>
      <c r="D25" s="100">
        <v>8000</v>
      </c>
      <c r="E25" s="100">
        <v>3973</v>
      </c>
      <c r="F25" s="149">
        <v>49.66</v>
      </c>
      <c r="G25" s="149"/>
      <c r="H25" s="149">
        <v>11973</v>
      </c>
      <c r="I25" s="123"/>
      <c r="J25" s="123"/>
    </row>
    <row r="26" spans="1:10" ht="15">
      <c r="A26" s="95" t="s">
        <v>126</v>
      </c>
      <c r="B26" s="124" t="s">
        <v>127</v>
      </c>
      <c r="C26" s="123"/>
      <c r="D26" s="96">
        <v>796000</v>
      </c>
      <c r="E26" s="96">
        <v>59000</v>
      </c>
      <c r="F26" s="133">
        <v>7.41</v>
      </c>
      <c r="G26" s="133"/>
      <c r="H26" s="133">
        <v>855000</v>
      </c>
      <c r="I26" s="123"/>
      <c r="J26" s="123"/>
    </row>
    <row r="27" spans="1:10" ht="33.75">
      <c r="A27" s="97" t="s">
        <v>122</v>
      </c>
      <c r="B27" s="125" t="s">
        <v>123</v>
      </c>
      <c r="C27" s="123"/>
      <c r="D27" s="98">
        <v>796000</v>
      </c>
      <c r="E27" s="98">
        <v>59000</v>
      </c>
      <c r="F27" s="134">
        <v>7.41</v>
      </c>
      <c r="G27" s="134"/>
      <c r="H27" s="134">
        <v>855000</v>
      </c>
      <c r="I27" s="123"/>
      <c r="J27" s="123"/>
    </row>
    <row r="28" spans="1:10" ht="15">
      <c r="A28" s="99" t="s">
        <v>56</v>
      </c>
      <c r="B28" s="122" t="s">
        <v>57</v>
      </c>
      <c r="C28" s="123"/>
      <c r="D28" s="100">
        <v>785600</v>
      </c>
      <c r="E28" s="100">
        <v>57700</v>
      </c>
      <c r="F28" s="149">
        <v>7.34</v>
      </c>
      <c r="G28" s="149"/>
      <c r="H28" s="149">
        <v>843300</v>
      </c>
      <c r="I28" s="123"/>
      <c r="J28" s="123"/>
    </row>
    <row r="29" spans="1:10" ht="15">
      <c r="A29" s="99" t="s">
        <v>58</v>
      </c>
      <c r="B29" s="122" t="s">
        <v>59</v>
      </c>
      <c r="C29" s="123"/>
      <c r="D29" s="100">
        <v>103000</v>
      </c>
      <c r="E29" s="100">
        <v>15000</v>
      </c>
      <c r="F29" s="149">
        <v>14.56</v>
      </c>
      <c r="G29" s="149"/>
      <c r="H29" s="149">
        <v>118000</v>
      </c>
      <c r="I29" s="123"/>
      <c r="J29" s="123"/>
    </row>
    <row r="30" spans="1:10" ht="15">
      <c r="A30" s="99" t="s">
        <v>60</v>
      </c>
      <c r="B30" s="122" t="s">
        <v>61</v>
      </c>
      <c r="C30" s="123"/>
      <c r="D30" s="100">
        <v>274000</v>
      </c>
      <c r="E30" s="100">
        <v>-10000</v>
      </c>
      <c r="F30" s="149">
        <v>-3.65</v>
      </c>
      <c r="G30" s="149"/>
      <c r="H30" s="149">
        <v>264000</v>
      </c>
      <c r="I30" s="123"/>
      <c r="J30" s="123"/>
    </row>
    <row r="31" spans="1:10" ht="15">
      <c r="A31" s="99" t="s">
        <v>62</v>
      </c>
      <c r="B31" s="122" t="s">
        <v>63</v>
      </c>
      <c r="C31" s="123"/>
      <c r="D31" s="100">
        <v>371000</v>
      </c>
      <c r="E31" s="100">
        <v>50000</v>
      </c>
      <c r="F31" s="149">
        <v>13.48</v>
      </c>
      <c r="G31" s="149"/>
      <c r="H31" s="149">
        <v>421000</v>
      </c>
      <c r="I31" s="123"/>
      <c r="J31" s="123"/>
    </row>
    <row r="32" spans="1:10" ht="15">
      <c r="A32" s="99" t="s">
        <v>64</v>
      </c>
      <c r="B32" s="122" t="s">
        <v>65</v>
      </c>
      <c r="C32" s="123"/>
      <c r="D32" s="100">
        <v>37600</v>
      </c>
      <c r="E32" s="100">
        <v>2700</v>
      </c>
      <c r="F32" s="149">
        <v>7.18</v>
      </c>
      <c r="G32" s="149"/>
      <c r="H32" s="149">
        <v>40300</v>
      </c>
      <c r="I32" s="123"/>
      <c r="J32" s="123"/>
    </row>
    <row r="33" spans="1:10" ht="15">
      <c r="A33" s="99" t="s">
        <v>66</v>
      </c>
      <c r="B33" s="122" t="s">
        <v>67</v>
      </c>
      <c r="C33" s="123"/>
      <c r="D33" s="100">
        <v>10400</v>
      </c>
      <c r="E33" s="100">
        <v>1300</v>
      </c>
      <c r="F33" s="149">
        <v>12.5</v>
      </c>
      <c r="G33" s="149"/>
      <c r="H33" s="149">
        <v>11700</v>
      </c>
      <c r="I33" s="123"/>
      <c r="J33" s="123"/>
    </row>
    <row r="34" spans="1:10" ht="15">
      <c r="A34" s="99" t="s">
        <v>68</v>
      </c>
      <c r="B34" s="122" t="s">
        <v>69</v>
      </c>
      <c r="C34" s="123"/>
      <c r="D34" s="100">
        <v>10400</v>
      </c>
      <c r="E34" s="100">
        <v>1300</v>
      </c>
      <c r="F34" s="149">
        <v>12.5</v>
      </c>
      <c r="G34" s="149"/>
      <c r="H34" s="149">
        <v>11700</v>
      </c>
      <c r="I34" s="123"/>
      <c r="J34" s="123"/>
    </row>
    <row r="35" spans="1:10" ht="15">
      <c r="A35" s="95" t="s">
        <v>128</v>
      </c>
      <c r="B35" s="124" t="s">
        <v>129</v>
      </c>
      <c r="C35" s="123"/>
      <c r="D35" s="96">
        <v>230000</v>
      </c>
      <c r="E35" s="96">
        <v>16268</v>
      </c>
      <c r="F35" s="133">
        <v>7.07</v>
      </c>
      <c r="G35" s="133"/>
      <c r="H35" s="133">
        <v>246268</v>
      </c>
      <c r="I35" s="123"/>
      <c r="J35" s="123"/>
    </row>
    <row r="36" spans="1:10" ht="33.75">
      <c r="A36" s="97" t="s">
        <v>122</v>
      </c>
      <c r="B36" s="125" t="s">
        <v>123</v>
      </c>
      <c r="C36" s="123"/>
      <c r="D36" s="98">
        <v>230000</v>
      </c>
      <c r="E36" s="98">
        <v>16268</v>
      </c>
      <c r="F36" s="134">
        <v>7.07</v>
      </c>
      <c r="G36" s="134"/>
      <c r="H36" s="134">
        <v>246268</v>
      </c>
      <c r="I36" s="123"/>
      <c r="J36" s="123"/>
    </row>
    <row r="37" spans="1:10" ht="15">
      <c r="A37" s="99" t="s">
        <v>56</v>
      </c>
      <c r="B37" s="122" t="s">
        <v>57</v>
      </c>
      <c r="C37" s="123"/>
      <c r="D37" s="100">
        <v>0</v>
      </c>
      <c r="E37" s="100">
        <v>16268</v>
      </c>
      <c r="F37" s="149">
        <v>100</v>
      </c>
      <c r="G37" s="149"/>
      <c r="H37" s="149">
        <v>16268</v>
      </c>
      <c r="I37" s="123"/>
      <c r="J37" s="123"/>
    </row>
    <row r="38" spans="1:10" ht="15">
      <c r="A38" s="99" t="s">
        <v>62</v>
      </c>
      <c r="B38" s="122" t="s">
        <v>63</v>
      </c>
      <c r="C38" s="123"/>
      <c r="D38" s="100">
        <v>0</v>
      </c>
      <c r="E38" s="100">
        <v>16268</v>
      </c>
      <c r="F38" s="149">
        <v>100</v>
      </c>
      <c r="G38" s="149"/>
      <c r="H38" s="149">
        <v>16268</v>
      </c>
      <c r="I38" s="123"/>
      <c r="J38" s="123"/>
    </row>
    <row r="39" spans="1:10" ht="15">
      <c r="A39" s="99" t="s">
        <v>70</v>
      </c>
      <c r="B39" s="122" t="s">
        <v>71</v>
      </c>
      <c r="C39" s="123"/>
      <c r="D39" s="100">
        <v>230000</v>
      </c>
      <c r="E39" s="100">
        <v>0</v>
      </c>
      <c r="F39" s="149">
        <v>0</v>
      </c>
      <c r="G39" s="149"/>
      <c r="H39" s="149">
        <v>230000</v>
      </c>
      <c r="I39" s="123"/>
      <c r="J39" s="123"/>
    </row>
    <row r="40" spans="1:10" ht="15">
      <c r="A40" s="99" t="s">
        <v>72</v>
      </c>
      <c r="B40" s="122" t="s">
        <v>73</v>
      </c>
      <c r="C40" s="123"/>
      <c r="D40" s="100">
        <v>230000</v>
      </c>
      <c r="E40" s="100">
        <v>0</v>
      </c>
      <c r="F40" s="149">
        <v>0</v>
      </c>
      <c r="G40" s="149"/>
      <c r="H40" s="149">
        <v>230000</v>
      </c>
      <c r="I40" s="123"/>
      <c r="J40" s="123"/>
    </row>
    <row r="41" spans="1:10" ht="22.5">
      <c r="A41" s="93" t="s">
        <v>130</v>
      </c>
      <c r="B41" s="127" t="s">
        <v>131</v>
      </c>
      <c r="C41" s="123"/>
      <c r="D41" s="94">
        <v>15060600</v>
      </c>
      <c r="E41" s="94">
        <v>483000</v>
      </c>
      <c r="F41" s="132">
        <v>3.21</v>
      </c>
      <c r="G41" s="132"/>
      <c r="H41" s="132">
        <v>15543600</v>
      </c>
      <c r="I41" s="123"/>
      <c r="J41" s="123"/>
    </row>
    <row r="42" spans="1:10" ht="15">
      <c r="A42" s="95" t="s">
        <v>128</v>
      </c>
      <c r="B42" s="124" t="s">
        <v>129</v>
      </c>
      <c r="C42" s="123"/>
      <c r="D42" s="96">
        <v>15060600</v>
      </c>
      <c r="E42" s="96">
        <v>483000</v>
      </c>
      <c r="F42" s="133">
        <v>3.21</v>
      </c>
      <c r="G42" s="133"/>
      <c r="H42" s="133">
        <v>15543600</v>
      </c>
      <c r="I42" s="123"/>
      <c r="J42" s="123"/>
    </row>
    <row r="43" spans="1:10" ht="33.75">
      <c r="A43" s="97" t="s">
        <v>122</v>
      </c>
      <c r="B43" s="125" t="s">
        <v>123</v>
      </c>
      <c r="C43" s="123"/>
      <c r="D43" s="98">
        <v>15060600</v>
      </c>
      <c r="E43" s="98">
        <v>483000</v>
      </c>
      <c r="F43" s="134">
        <v>3.21</v>
      </c>
      <c r="G43" s="134"/>
      <c r="H43" s="134">
        <v>15543600</v>
      </c>
      <c r="I43" s="123"/>
      <c r="J43" s="123"/>
    </row>
    <row r="44" spans="1:10" ht="15">
      <c r="A44" s="99" t="s">
        <v>48</v>
      </c>
      <c r="B44" s="122" t="s">
        <v>49</v>
      </c>
      <c r="C44" s="123"/>
      <c r="D44" s="100">
        <v>14600000</v>
      </c>
      <c r="E44" s="100">
        <v>475000</v>
      </c>
      <c r="F44" s="149">
        <v>3.25</v>
      </c>
      <c r="G44" s="149"/>
      <c r="H44" s="149">
        <v>15075000</v>
      </c>
      <c r="I44" s="123"/>
      <c r="J44" s="123"/>
    </row>
    <row r="45" spans="1:10" ht="15">
      <c r="A45" s="99" t="s">
        <v>50</v>
      </c>
      <c r="B45" s="122" t="s">
        <v>51</v>
      </c>
      <c r="C45" s="123"/>
      <c r="D45" s="100">
        <v>12320000</v>
      </c>
      <c r="E45" s="100">
        <v>235000</v>
      </c>
      <c r="F45" s="149">
        <v>1.91</v>
      </c>
      <c r="G45" s="149"/>
      <c r="H45" s="149">
        <v>12555000</v>
      </c>
      <c r="I45" s="123"/>
      <c r="J45" s="123"/>
    </row>
    <row r="46" spans="1:10" ht="15">
      <c r="A46" s="99" t="s">
        <v>52</v>
      </c>
      <c r="B46" s="122" t="s">
        <v>53</v>
      </c>
      <c r="C46" s="123"/>
      <c r="D46" s="100">
        <v>480000</v>
      </c>
      <c r="E46" s="100">
        <v>40000</v>
      </c>
      <c r="F46" s="149">
        <v>8.33</v>
      </c>
      <c r="G46" s="149"/>
      <c r="H46" s="149">
        <v>520000</v>
      </c>
      <c r="I46" s="123"/>
      <c r="J46" s="123"/>
    </row>
    <row r="47" spans="1:10" ht="15">
      <c r="A47" s="99" t="s">
        <v>54</v>
      </c>
      <c r="B47" s="122" t="s">
        <v>55</v>
      </c>
      <c r="C47" s="123"/>
      <c r="D47" s="100">
        <v>1800000</v>
      </c>
      <c r="E47" s="100">
        <v>200000</v>
      </c>
      <c r="F47" s="149">
        <v>11.11</v>
      </c>
      <c r="G47" s="149"/>
      <c r="H47" s="149">
        <v>2000000</v>
      </c>
      <c r="I47" s="123"/>
      <c r="J47" s="123"/>
    </row>
    <row r="48" spans="1:10" ht="15">
      <c r="A48" s="99" t="s">
        <v>56</v>
      </c>
      <c r="B48" s="122" t="s">
        <v>57</v>
      </c>
      <c r="C48" s="123"/>
      <c r="D48" s="100">
        <v>460600</v>
      </c>
      <c r="E48" s="100">
        <v>8000</v>
      </c>
      <c r="F48" s="149">
        <v>1.74</v>
      </c>
      <c r="G48" s="149"/>
      <c r="H48" s="149">
        <v>468600</v>
      </c>
      <c r="I48" s="123"/>
      <c r="J48" s="123"/>
    </row>
    <row r="49" spans="1:10" ht="15">
      <c r="A49" s="99" t="s">
        <v>58</v>
      </c>
      <c r="B49" s="122" t="s">
        <v>59</v>
      </c>
      <c r="C49" s="123"/>
      <c r="D49" s="100">
        <v>430000</v>
      </c>
      <c r="E49" s="100">
        <v>5000</v>
      </c>
      <c r="F49" s="149">
        <v>1.1599999999999999</v>
      </c>
      <c r="G49" s="149"/>
      <c r="H49" s="149">
        <v>435000</v>
      </c>
      <c r="I49" s="123"/>
      <c r="J49" s="123"/>
    </row>
    <row r="50" spans="1:10" ht="15">
      <c r="A50" s="99" t="s">
        <v>64</v>
      </c>
      <c r="B50" s="122" t="s">
        <v>65</v>
      </c>
      <c r="C50" s="123"/>
      <c r="D50" s="100">
        <v>30600</v>
      </c>
      <c r="E50" s="100">
        <v>3000</v>
      </c>
      <c r="F50" s="149">
        <v>9.8000000000000007</v>
      </c>
      <c r="G50" s="149"/>
      <c r="H50" s="149">
        <v>33600</v>
      </c>
      <c r="I50" s="123"/>
      <c r="J50" s="123"/>
    </row>
    <row r="51" spans="1:10" ht="33.75">
      <c r="A51" s="93" t="s">
        <v>132</v>
      </c>
      <c r="B51" s="127" t="s">
        <v>133</v>
      </c>
      <c r="C51" s="123"/>
      <c r="D51" s="94">
        <v>375200</v>
      </c>
      <c r="E51" s="94">
        <v>12268</v>
      </c>
      <c r="F51" s="132">
        <v>3.27</v>
      </c>
      <c r="G51" s="132"/>
      <c r="H51" s="132">
        <v>387468</v>
      </c>
      <c r="I51" s="123"/>
      <c r="J51" s="123"/>
    </row>
    <row r="52" spans="1:10" ht="15">
      <c r="A52" s="95" t="s">
        <v>120</v>
      </c>
      <c r="B52" s="124" t="s">
        <v>121</v>
      </c>
      <c r="C52" s="123"/>
      <c r="D52" s="96">
        <v>98200</v>
      </c>
      <c r="E52" s="96">
        <v>0</v>
      </c>
      <c r="F52" s="133">
        <v>0</v>
      </c>
      <c r="G52" s="133"/>
      <c r="H52" s="133">
        <v>98200</v>
      </c>
      <c r="I52" s="123"/>
      <c r="J52" s="123"/>
    </row>
    <row r="53" spans="1:10" ht="33.75">
      <c r="A53" s="97" t="s">
        <v>122</v>
      </c>
      <c r="B53" s="125" t="s">
        <v>123</v>
      </c>
      <c r="C53" s="123"/>
      <c r="D53" s="98">
        <v>98200</v>
      </c>
      <c r="E53" s="98">
        <v>0</v>
      </c>
      <c r="F53" s="134">
        <v>0</v>
      </c>
      <c r="G53" s="134"/>
      <c r="H53" s="134">
        <v>98200</v>
      </c>
      <c r="I53" s="123"/>
      <c r="J53" s="123"/>
    </row>
    <row r="54" spans="1:10" ht="15">
      <c r="A54" s="99" t="s">
        <v>56</v>
      </c>
      <c r="B54" s="122" t="s">
        <v>57</v>
      </c>
      <c r="C54" s="123"/>
      <c r="D54" s="100">
        <v>3000</v>
      </c>
      <c r="E54" s="100">
        <v>0</v>
      </c>
      <c r="F54" s="149">
        <v>0</v>
      </c>
      <c r="G54" s="149"/>
      <c r="H54" s="149">
        <v>3000</v>
      </c>
      <c r="I54" s="123"/>
      <c r="J54" s="123"/>
    </row>
    <row r="55" spans="1:10" ht="15">
      <c r="A55" s="99" t="s">
        <v>62</v>
      </c>
      <c r="B55" s="122" t="s">
        <v>63</v>
      </c>
      <c r="C55" s="123"/>
      <c r="D55" s="100">
        <v>3000</v>
      </c>
      <c r="E55" s="100">
        <v>0</v>
      </c>
      <c r="F55" s="149">
        <v>0</v>
      </c>
      <c r="G55" s="149"/>
      <c r="H55" s="149">
        <v>3000</v>
      </c>
      <c r="I55" s="123"/>
      <c r="J55" s="123"/>
    </row>
    <row r="56" spans="1:10" ht="15">
      <c r="A56" s="99" t="s">
        <v>134</v>
      </c>
      <c r="B56" s="122" t="s">
        <v>76</v>
      </c>
      <c r="C56" s="123"/>
      <c r="D56" s="100">
        <v>95200</v>
      </c>
      <c r="E56" s="100">
        <v>0</v>
      </c>
      <c r="F56" s="149">
        <v>0</v>
      </c>
      <c r="G56" s="149"/>
      <c r="H56" s="149">
        <v>95200</v>
      </c>
      <c r="I56" s="123"/>
      <c r="J56" s="123"/>
    </row>
    <row r="57" spans="1:10" ht="15">
      <c r="A57" s="99" t="s">
        <v>77</v>
      </c>
      <c r="B57" s="122" t="s">
        <v>78</v>
      </c>
      <c r="C57" s="123"/>
      <c r="D57" s="100">
        <v>69000</v>
      </c>
      <c r="E57" s="100">
        <v>0</v>
      </c>
      <c r="F57" s="149">
        <v>0</v>
      </c>
      <c r="G57" s="149"/>
      <c r="H57" s="149">
        <v>69000</v>
      </c>
      <c r="I57" s="123"/>
      <c r="J57" s="123"/>
    </row>
    <row r="58" spans="1:10" ht="15">
      <c r="A58" s="99" t="s">
        <v>79</v>
      </c>
      <c r="B58" s="122" t="s">
        <v>80</v>
      </c>
      <c r="C58" s="123"/>
      <c r="D58" s="100">
        <v>26200</v>
      </c>
      <c r="E58" s="100">
        <v>0</v>
      </c>
      <c r="F58" s="149">
        <v>0</v>
      </c>
      <c r="G58" s="149"/>
      <c r="H58" s="149">
        <v>26200</v>
      </c>
      <c r="I58" s="123"/>
      <c r="J58" s="123"/>
    </row>
    <row r="59" spans="1:10" ht="15">
      <c r="A59" s="95" t="s">
        <v>124</v>
      </c>
      <c r="B59" s="124" t="s">
        <v>125</v>
      </c>
      <c r="C59" s="123"/>
      <c r="D59" s="96">
        <v>8000</v>
      </c>
      <c r="E59" s="96">
        <v>12268</v>
      </c>
      <c r="F59" s="133">
        <v>153.35</v>
      </c>
      <c r="G59" s="133"/>
      <c r="H59" s="133">
        <v>20268</v>
      </c>
      <c r="I59" s="123"/>
      <c r="J59" s="123"/>
    </row>
    <row r="60" spans="1:10" ht="33.75">
      <c r="A60" s="97" t="s">
        <v>122</v>
      </c>
      <c r="B60" s="125" t="s">
        <v>123</v>
      </c>
      <c r="C60" s="123"/>
      <c r="D60" s="98">
        <v>8000</v>
      </c>
      <c r="E60" s="98">
        <v>12268</v>
      </c>
      <c r="F60" s="134">
        <v>153.35</v>
      </c>
      <c r="G60" s="134"/>
      <c r="H60" s="134">
        <v>20268</v>
      </c>
      <c r="I60" s="123"/>
      <c r="J60" s="123"/>
    </row>
    <row r="61" spans="1:10" ht="15">
      <c r="A61" s="99" t="s">
        <v>56</v>
      </c>
      <c r="B61" s="122" t="s">
        <v>57</v>
      </c>
      <c r="C61" s="123"/>
      <c r="D61" s="100">
        <v>8000</v>
      </c>
      <c r="E61" s="100">
        <v>12268</v>
      </c>
      <c r="F61" s="149">
        <v>153.35</v>
      </c>
      <c r="G61" s="149"/>
      <c r="H61" s="149">
        <v>20268</v>
      </c>
      <c r="I61" s="123"/>
      <c r="J61" s="123"/>
    </row>
    <row r="62" spans="1:10" ht="15">
      <c r="A62" s="99" t="s">
        <v>62</v>
      </c>
      <c r="B62" s="122" t="s">
        <v>63</v>
      </c>
      <c r="C62" s="123"/>
      <c r="D62" s="100">
        <v>8000</v>
      </c>
      <c r="E62" s="100">
        <v>12268</v>
      </c>
      <c r="F62" s="149">
        <v>153.35</v>
      </c>
      <c r="G62" s="149"/>
      <c r="H62" s="149">
        <v>20268</v>
      </c>
      <c r="I62" s="123"/>
      <c r="J62" s="123"/>
    </row>
    <row r="63" spans="1:10" ht="15">
      <c r="A63" s="95" t="s">
        <v>128</v>
      </c>
      <c r="B63" s="124" t="s">
        <v>129</v>
      </c>
      <c r="C63" s="123"/>
      <c r="D63" s="96">
        <v>269000</v>
      </c>
      <c r="E63" s="96">
        <v>0</v>
      </c>
      <c r="F63" s="133">
        <v>0</v>
      </c>
      <c r="G63" s="133"/>
      <c r="H63" s="133">
        <v>269000</v>
      </c>
      <c r="I63" s="123"/>
      <c r="J63" s="123"/>
    </row>
    <row r="64" spans="1:10" ht="33.75">
      <c r="A64" s="97" t="s">
        <v>122</v>
      </c>
      <c r="B64" s="125" t="s">
        <v>123</v>
      </c>
      <c r="C64" s="123"/>
      <c r="D64" s="98">
        <v>269000</v>
      </c>
      <c r="E64" s="98">
        <v>0</v>
      </c>
      <c r="F64" s="134">
        <v>0</v>
      </c>
      <c r="G64" s="134"/>
      <c r="H64" s="134">
        <v>269000</v>
      </c>
      <c r="I64" s="123"/>
      <c r="J64" s="123"/>
    </row>
    <row r="65" spans="1:10" ht="15">
      <c r="A65" s="99" t="s">
        <v>134</v>
      </c>
      <c r="B65" s="122" t="s">
        <v>76</v>
      </c>
      <c r="C65" s="123"/>
      <c r="D65" s="100">
        <v>269000</v>
      </c>
      <c r="E65" s="100">
        <v>0</v>
      </c>
      <c r="F65" s="149">
        <v>0</v>
      </c>
      <c r="G65" s="149"/>
      <c r="H65" s="149">
        <v>269000</v>
      </c>
      <c r="I65" s="123"/>
      <c r="J65" s="123"/>
    </row>
    <row r="66" spans="1:10" ht="15">
      <c r="A66" s="99" t="s">
        <v>79</v>
      </c>
      <c r="B66" s="122" t="s">
        <v>80</v>
      </c>
      <c r="C66" s="123"/>
      <c r="D66" s="100">
        <v>269000</v>
      </c>
      <c r="E66" s="100">
        <v>0</v>
      </c>
      <c r="F66" s="149">
        <v>0</v>
      </c>
      <c r="G66" s="149"/>
      <c r="H66" s="149">
        <v>269000</v>
      </c>
      <c r="I66" s="123"/>
      <c r="J66" s="123"/>
    </row>
    <row r="67" spans="1:10" ht="22.5">
      <c r="A67" s="91" t="s">
        <v>135</v>
      </c>
      <c r="B67" s="126" t="s">
        <v>136</v>
      </c>
      <c r="C67" s="123"/>
      <c r="D67" s="92">
        <v>3589660</v>
      </c>
      <c r="E67" s="92">
        <v>345349</v>
      </c>
      <c r="F67" s="131">
        <v>9.6199999999999992</v>
      </c>
      <c r="G67" s="131"/>
      <c r="H67" s="131">
        <v>3935009</v>
      </c>
      <c r="I67" s="123"/>
      <c r="J67" s="123"/>
    </row>
    <row r="68" spans="1:10" ht="22.5">
      <c r="A68" s="93" t="s">
        <v>137</v>
      </c>
      <c r="B68" s="127" t="s">
        <v>138</v>
      </c>
      <c r="C68" s="123"/>
      <c r="D68" s="94">
        <v>104760</v>
      </c>
      <c r="E68" s="94">
        <v>23313</v>
      </c>
      <c r="F68" s="132">
        <v>22.25</v>
      </c>
      <c r="G68" s="132"/>
      <c r="H68" s="132">
        <v>128073</v>
      </c>
      <c r="I68" s="123"/>
      <c r="J68" s="123"/>
    </row>
    <row r="69" spans="1:10" ht="15">
      <c r="A69" s="95" t="s">
        <v>120</v>
      </c>
      <c r="B69" s="124" t="s">
        <v>121</v>
      </c>
      <c r="C69" s="123"/>
      <c r="D69" s="96">
        <v>14700</v>
      </c>
      <c r="E69" s="96">
        <v>10200</v>
      </c>
      <c r="F69" s="133">
        <v>69.39</v>
      </c>
      <c r="G69" s="133"/>
      <c r="H69" s="133">
        <v>24900</v>
      </c>
      <c r="I69" s="123"/>
      <c r="J69" s="123"/>
    </row>
    <row r="70" spans="1:10" ht="33.75">
      <c r="A70" s="97" t="s">
        <v>122</v>
      </c>
      <c r="B70" s="125" t="s">
        <v>123</v>
      </c>
      <c r="C70" s="123"/>
      <c r="D70" s="98">
        <v>14700</v>
      </c>
      <c r="E70" s="98">
        <v>10200</v>
      </c>
      <c r="F70" s="134">
        <v>69.39</v>
      </c>
      <c r="G70" s="134"/>
      <c r="H70" s="134">
        <v>24900</v>
      </c>
      <c r="I70" s="123"/>
      <c r="J70" s="123"/>
    </row>
    <row r="71" spans="1:10" ht="15">
      <c r="A71" s="99" t="s">
        <v>48</v>
      </c>
      <c r="B71" s="122" t="s">
        <v>49</v>
      </c>
      <c r="C71" s="123"/>
      <c r="D71" s="100">
        <v>2700</v>
      </c>
      <c r="E71" s="100">
        <v>8200</v>
      </c>
      <c r="F71" s="149">
        <v>303.7</v>
      </c>
      <c r="G71" s="149"/>
      <c r="H71" s="149">
        <v>10900</v>
      </c>
      <c r="I71" s="123"/>
      <c r="J71" s="123"/>
    </row>
    <row r="72" spans="1:10" ht="15">
      <c r="A72" s="99" t="s">
        <v>50</v>
      </c>
      <c r="B72" s="122" t="s">
        <v>51</v>
      </c>
      <c r="C72" s="123"/>
      <c r="D72" s="100">
        <v>1500</v>
      </c>
      <c r="E72" s="100">
        <v>5000</v>
      </c>
      <c r="F72" s="149">
        <v>333.33</v>
      </c>
      <c r="G72" s="149"/>
      <c r="H72" s="149">
        <v>6500</v>
      </c>
      <c r="I72" s="123"/>
      <c r="J72" s="123"/>
    </row>
    <row r="73" spans="1:10" ht="15">
      <c r="A73" s="99" t="s">
        <v>54</v>
      </c>
      <c r="B73" s="122" t="s">
        <v>55</v>
      </c>
      <c r="C73" s="123"/>
      <c r="D73" s="100">
        <v>1200</v>
      </c>
      <c r="E73" s="100">
        <v>3200</v>
      </c>
      <c r="F73" s="149">
        <v>266.67</v>
      </c>
      <c r="G73" s="149"/>
      <c r="H73" s="149">
        <v>4400</v>
      </c>
      <c r="I73" s="123"/>
      <c r="J73" s="123"/>
    </row>
    <row r="74" spans="1:10" ht="15">
      <c r="A74" s="99" t="s">
        <v>56</v>
      </c>
      <c r="B74" s="122" t="s">
        <v>57</v>
      </c>
      <c r="C74" s="123"/>
      <c r="D74" s="100">
        <v>12000</v>
      </c>
      <c r="E74" s="100">
        <v>2000</v>
      </c>
      <c r="F74" s="149">
        <v>16.670000000000002</v>
      </c>
      <c r="G74" s="149"/>
      <c r="H74" s="149">
        <v>14000</v>
      </c>
      <c r="I74" s="123"/>
      <c r="J74" s="123"/>
    </row>
    <row r="75" spans="1:10" ht="15">
      <c r="A75" s="99" t="s">
        <v>62</v>
      </c>
      <c r="B75" s="122" t="s">
        <v>63</v>
      </c>
      <c r="C75" s="123"/>
      <c r="D75" s="100">
        <v>12000</v>
      </c>
      <c r="E75" s="100">
        <v>2000</v>
      </c>
      <c r="F75" s="149">
        <v>16.670000000000002</v>
      </c>
      <c r="G75" s="149"/>
      <c r="H75" s="149">
        <v>14000</v>
      </c>
      <c r="I75" s="123"/>
      <c r="J75" s="123"/>
    </row>
    <row r="76" spans="1:10" ht="15">
      <c r="A76" s="95" t="s">
        <v>124</v>
      </c>
      <c r="B76" s="124" t="s">
        <v>125</v>
      </c>
      <c r="C76" s="123"/>
      <c r="D76" s="96">
        <v>6000</v>
      </c>
      <c r="E76" s="96">
        <v>4000</v>
      </c>
      <c r="F76" s="133">
        <v>66.67</v>
      </c>
      <c r="G76" s="133"/>
      <c r="H76" s="133">
        <v>10000</v>
      </c>
      <c r="I76" s="123"/>
      <c r="J76" s="123"/>
    </row>
    <row r="77" spans="1:10" ht="33.75">
      <c r="A77" s="97" t="s">
        <v>122</v>
      </c>
      <c r="B77" s="125" t="s">
        <v>123</v>
      </c>
      <c r="C77" s="123"/>
      <c r="D77" s="98">
        <v>6000</v>
      </c>
      <c r="E77" s="98">
        <v>4000</v>
      </c>
      <c r="F77" s="134">
        <v>66.67</v>
      </c>
      <c r="G77" s="134"/>
      <c r="H77" s="134">
        <v>10000</v>
      </c>
      <c r="I77" s="123"/>
      <c r="J77" s="123"/>
    </row>
    <row r="78" spans="1:10" ht="15">
      <c r="A78" s="99" t="s">
        <v>56</v>
      </c>
      <c r="B78" s="122" t="s">
        <v>57</v>
      </c>
      <c r="C78" s="123"/>
      <c r="D78" s="100">
        <v>6000</v>
      </c>
      <c r="E78" s="100">
        <v>4000</v>
      </c>
      <c r="F78" s="149">
        <v>66.67</v>
      </c>
      <c r="G78" s="149"/>
      <c r="H78" s="149">
        <v>10000</v>
      </c>
      <c r="I78" s="123"/>
      <c r="J78" s="123"/>
    </row>
    <row r="79" spans="1:10" ht="15">
      <c r="A79" s="99" t="s">
        <v>58</v>
      </c>
      <c r="B79" s="122" t="s">
        <v>59</v>
      </c>
      <c r="C79" s="123"/>
      <c r="D79" s="100">
        <v>1000</v>
      </c>
      <c r="E79" s="100">
        <v>4000</v>
      </c>
      <c r="F79" s="149">
        <v>400</v>
      </c>
      <c r="G79" s="149"/>
      <c r="H79" s="149">
        <v>5000</v>
      </c>
      <c r="I79" s="123"/>
      <c r="J79" s="123"/>
    </row>
    <row r="80" spans="1:10" ht="15">
      <c r="A80" s="99" t="s">
        <v>60</v>
      </c>
      <c r="B80" s="122" t="s">
        <v>61</v>
      </c>
      <c r="C80" s="123"/>
      <c r="D80" s="100">
        <v>5000</v>
      </c>
      <c r="E80" s="100">
        <v>0</v>
      </c>
      <c r="F80" s="149">
        <v>0</v>
      </c>
      <c r="G80" s="149"/>
      <c r="H80" s="149">
        <v>5000</v>
      </c>
      <c r="I80" s="123"/>
      <c r="J80" s="123"/>
    </row>
    <row r="81" spans="1:10" ht="15">
      <c r="A81" s="95" t="s">
        <v>128</v>
      </c>
      <c r="B81" s="124" t="s">
        <v>129</v>
      </c>
      <c r="C81" s="123"/>
      <c r="D81" s="96">
        <v>48000</v>
      </c>
      <c r="E81" s="96">
        <v>10000</v>
      </c>
      <c r="F81" s="133">
        <v>20.83</v>
      </c>
      <c r="G81" s="133"/>
      <c r="H81" s="133">
        <v>58000</v>
      </c>
      <c r="I81" s="123"/>
      <c r="J81" s="123"/>
    </row>
    <row r="82" spans="1:10" ht="33.75">
      <c r="A82" s="97" t="s">
        <v>122</v>
      </c>
      <c r="B82" s="125" t="s">
        <v>123</v>
      </c>
      <c r="C82" s="123"/>
      <c r="D82" s="98">
        <v>48000</v>
      </c>
      <c r="E82" s="98">
        <v>10000</v>
      </c>
      <c r="F82" s="134">
        <v>20.83</v>
      </c>
      <c r="G82" s="134"/>
      <c r="H82" s="134">
        <v>58000</v>
      </c>
      <c r="I82" s="123"/>
      <c r="J82" s="123"/>
    </row>
    <row r="83" spans="1:10" ht="15">
      <c r="A83" s="99" t="s">
        <v>56</v>
      </c>
      <c r="B83" s="122" t="s">
        <v>57</v>
      </c>
      <c r="C83" s="123"/>
      <c r="D83" s="100">
        <v>48000</v>
      </c>
      <c r="E83" s="100">
        <v>6000</v>
      </c>
      <c r="F83" s="149">
        <v>12.5</v>
      </c>
      <c r="G83" s="149"/>
      <c r="H83" s="149">
        <v>54000</v>
      </c>
      <c r="I83" s="123"/>
      <c r="J83" s="123"/>
    </row>
    <row r="84" spans="1:10" ht="15">
      <c r="A84" s="99" t="s">
        <v>58</v>
      </c>
      <c r="B84" s="122" t="s">
        <v>59</v>
      </c>
      <c r="C84" s="123"/>
      <c r="D84" s="100">
        <v>5000</v>
      </c>
      <c r="E84" s="100">
        <v>0</v>
      </c>
      <c r="F84" s="149">
        <v>0</v>
      </c>
      <c r="G84" s="149"/>
      <c r="H84" s="149">
        <v>5000</v>
      </c>
      <c r="I84" s="123"/>
      <c r="J84" s="123"/>
    </row>
    <row r="85" spans="1:10" ht="15">
      <c r="A85" s="99" t="s">
        <v>60</v>
      </c>
      <c r="B85" s="122" t="s">
        <v>61</v>
      </c>
      <c r="C85" s="123"/>
      <c r="D85" s="100">
        <v>6000</v>
      </c>
      <c r="E85" s="100">
        <v>2000</v>
      </c>
      <c r="F85" s="149">
        <v>33.33</v>
      </c>
      <c r="G85" s="149"/>
      <c r="H85" s="149">
        <v>8000</v>
      </c>
      <c r="I85" s="123"/>
      <c r="J85" s="123"/>
    </row>
    <row r="86" spans="1:10" ht="15">
      <c r="A86" s="99" t="s">
        <v>62</v>
      </c>
      <c r="B86" s="122" t="s">
        <v>63</v>
      </c>
      <c r="C86" s="123"/>
      <c r="D86" s="100">
        <v>17000</v>
      </c>
      <c r="E86" s="100">
        <v>4000</v>
      </c>
      <c r="F86" s="149">
        <v>23.53</v>
      </c>
      <c r="G86" s="149"/>
      <c r="H86" s="149">
        <v>21000</v>
      </c>
      <c r="I86" s="123"/>
      <c r="J86" s="123"/>
    </row>
    <row r="87" spans="1:10" ht="15">
      <c r="A87" s="99" t="s">
        <v>64</v>
      </c>
      <c r="B87" s="122" t="s">
        <v>65</v>
      </c>
      <c r="C87" s="123"/>
      <c r="D87" s="100">
        <v>20000</v>
      </c>
      <c r="E87" s="100">
        <v>0</v>
      </c>
      <c r="F87" s="149">
        <v>0</v>
      </c>
      <c r="G87" s="149"/>
      <c r="H87" s="149">
        <v>20000</v>
      </c>
      <c r="I87" s="123"/>
      <c r="J87" s="123"/>
    </row>
    <row r="88" spans="1:10" ht="15">
      <c r="A88" s="99" t="s">
        <v>139</v>
      </c>
      <c r="B88" s="122" t="s">
        <v>140</v>
      </c>
      <c r="C88" s="123"/>
      <c r="D88" s="100">
        <v>0</v>
      </c>
      <c r="E88" s="100">
        <v>4000</v>
      </c>
      <c r="F88" s="149">
        <v>100</v>
      </c>
      <c r="G88" s="149"/>
      <c r="H88" s="149">
        <v>4000</v>
      </c>
      <c r="I88" s="123"/>
      <c r="J88" s="123"/>
    </row>
    <row r="89" spans="1:10" ht="15">
      <c r="A89" s="99">
        <v>366</v>
      </c>
      <c r="B89" s="130" t="s">
        <v>167</v>
      </c>
      <c r="C89" s="123"/>
      <c r="D89" s="100">
        <v>0</v>
      </c>
      <c r="E89" s="100">
        <v>4000</v>
      </c>
      <c r="F89" s="149">
        <v>100</v>
      </c>
      <c r="G89" s="149"/>
      <c r="H89" s="149">
        <v>4000</v>
      </c>
      <c r="I89" s="123"/>
      <c r="J89" s="123"/>
    </row>
    <row r="90" spans="1:10" ht="15">
      <c r="A90" s="95" t="s">
        <v>141</v>
      </c>
      <c r="B90" s="124" t="s">
        <v>142</v>
      </c>
      <c r="C90" s="123"/>
      <c r="D90" s="96">
        <v>36060</v>
      </c>
      <c r="E90" s="96">
        <v>-887</v>
      </c>
      <c r="F90" s="133">
        <v>-2.46</v>
      </c>
      <c r="G90" s="133"/>
      <c r="H90" s="133">
        <v>35173</v>
      </c>
      <c r="I90" s="123"/>
      <c r="J90" s="123"/>
    </row>
    <row r="91" spans="1:10" ht="33.75">
      <c r="A91" s="97" t="s">
        <v>122</v>
      </c>
      <c r="B91" s="125" t="s">
        <v>123</v>
      </c>
      <c r="C91" s="123"/>
      <c r="D91" s="98">
        <v>36060</v>
      </c>
      <c r="E91" s="98">
        <v>-887</v>
      </c>
      <c r="F91" s="134">
        <v>-2.46</v>
      </c>
      <c r="G91" s="134"/>
      <c r="H91" s="134">
        <v>35173</v>
      </c>
      <c r="I91" s="123"/>
      <c r="J91" s="123"/>
    </row>
    <row r="92" spans="1:10" ht="15">
      <c r="A92" s="99" t="s">
        <v>48</v>
      </c>
      <c r="B92" s="122" t="s">
        <v>49</v>
      </c>
      <c r="C92" s="123"/>
      <c r="D92" s="100">
        <v>1900</v>
      </c>
      <c r="E92" s="100">
        <v>0</v>
      </c>
      <c r="F92" s="149">
        <v>0</v>
      </c>
      <c r="G92" s="149"/>
      <c r="H92" s="149">
        <v>1900</v>
      </c>
      <c r="I92" s="123"/>
      <c r="J92" s="123"/>
    </row>
    <row r="93" spans="1:10" ht="15">
      <c r="A93" s="99" t="s">
        <v>50</v>
      </c>
      <c r="B93" s="122" t="s">
        <v>51</v>
      </c>
      <c r="C93" s="123"/>
      <c r="D93" s="100">
        <v>1500</v>
      </c>
      <c r="E93" s="100">
        <v>0</v>
      </c>
      <c r="F93" s="149">
        <v>0</v>
      </c>
      <c r="G93" s="149"/>
      <c r="H93" s="149">
        <v>1500</v>
      </c>
      <c r="I93" s="123"/>
      <c r="J93" s="123"/>
    </row>
    <row r="94" spans="1:10" ht="15">
      <c r="A94" s="99" t="s">
        <v>54</v>
      </c>
      <c r="B94" s="122" t="s">
        <v>55</v>
      </c>
      <c r="C94" s="123"/>
      <c r="D94" s="100">
        <v>400</v>
      </c>
      <c r="E94" s="100">
        <v>0</v>
      </c>
      <c r="F94" s="149">
        <v>0</v>
      </c>
      <c r="G94" s="149"/>
      <c r="H94" s="149">
        <v>400</v>
      </c>
      <c r="I94" s="123"/>
      <c r="J94" s="123"/>
    </row>
    <row r="95" spans="1:10" ht="15">
      <c r="A95" s="99" t="s">
        <v>56</v>
      </c>
      <c r="B95" s="122" t="s">
        <v>57</v>
      </c>
      <c r="C95" s="123"/>
      <c r="D95" s="100">
        <v>34160</v>
      </c>
      <c r="E95" s="100">
        <v>-887</v>
      </c>
      <c r="F95" s="149">
        <v>-2.6</v>
      </c>
      <c r="G95" s="149"/>
      <c r="H95" s="149">
        <v>33273</v>
      </c>
      <c r="I95" s="123"/>
      <c r="J95" s="123"/>
    </row>
    <row r="96" spans="1:10" ht="15">
      <c r="A96" s="99" t="s">
        <v>58</v>
      </c>
      <c r="B96" s="122" t="s">
        <v>59</v>
      </c>
      <c r="C96" s="123"/>
      <c r="D96" s="100">
        <v>11060</v>
      </c>
      <c r="E96" s="100">
        <v>0</v>
      </c>
      <c r="F96" s="149">
        <v>0</v>
      </c>
      <c r="G96" s="149"/>
      <c r="H96" s="149">
        <v>11060</v>
      </c>
      <c r="I96" s="123"/>
      <c r="J96" s="123"/>
    </row>
    <row r="97" spans="1:10" ht="15">
      <c r="A97" s="99" t="s">
        <v>60</v>
      </c>
      <c r="B97" s="122" t="s">
        <v>61</v>
      </c>
      <c r="C97" s="123"/>
      <c r="D97" s="100">
        <v>15100</v>
      </c>
      <c r="E97" s="100">
        <v>-2887</v>
      </c>
      <c r="F97" s="149">
        <v>-19.12</v>
      </c>
      <c r="G97" s="149"/>
      <c r="H97" s="149">
        <v>12213</v>
      </c>
      <c r="I97" s="123"/>
      <c r="J97" s="123"/>
    </row>
    <row r="98" spans="1:10" ht="15">
      <c r="A98" s="99" t="s">
        <v>62</v>
      </c>
      <c r="B98" s="122" t="s">
        <v>63</v>
      </c>
      <c r="C98" s="123"/>
      <c r="D98" s="100">
        <v>1000</v>
      </c>
      <c r="E98" s="100">
        <v>2000</v>
      </c>
      <c r="F98" s="149">
        <v>200</v>
      </c>
      <c r="G98" s="149"/>
      <c r="H98" s="149">
        <v>3000</v>
      </c>
      <c r="I98" s="123"/>
      <c r="J98" s="123"/>
    </row>
    <row r="99" spans="1:10" ht="15">
      <c r="A99" s="99" t="s">
        <v>64</v>
      </c>
      <c r="B99" s="122" t="s">
        <v>65</v>
      </c>
      <c r="C99" s="123"/>
      <c r="D99" s="100">
        <v>7000</v>
      </c>
      <c r="E99" s="100">
        <v>0</v>
      </c>
      <c r="F99" s="149">
        <v>0</v>
      </c>
      <c r="G99" s="149"/>
      <c r="H99" s="149">
        <v>7000</v>
      </c>
      <c r="I99" s="123"/>
      <c r="J99" s="123"/>
    </row>
    <row r="100" spans="1:10" ht="22.5">
      <c r="A100" s="93" t="s">
        <v>143</v>
      </c>
      <c r="B100" s="127" t="s">
        <v>144</v>
      </c>
      <c r="C100" s="123"/>
      <c r="D100" s="94">
        <v>1971200</v>
      </c>
      <c r="E100" s="94">
        <v>139541</v>
      </c>
      <c r="F100" s="132">
        <v>7.08</v>
      </c>
      <c r="G100" s="132"/>
      <c r="H100" s="132">
        <v>2110741</v>
      </c>
      <c r="I100" s="123"/>
      <c r="J100" s="123"/>
    </row>
    <row r="101" spans="1:10" ht="15">
      <c r="A101" s="95" t="s">
        <v>120</v>
      </c>
      <c r="B101" s="124" t="s">
        <v>121</v>
      </c>
      <c r="C101" s="123"/>
      <c r="D101" s="96">
        <v>1176000</v>
      </c>
      <c r="E101" s="96">
        <v>45000</v>
      </c>
      <c r="F101" s="133">
        <v>3.83</v>
      </c>
      <c r="G101" s="133"/>
      <c r="H101" s="133">
        <v>1221000</v>
      </c>
      <c r="I101" s="123"/>
      <c r="J101" s="123"/>
    </row>
    <row r="102" spans="1:10" ht="33.75">
      <c r="A102" s="97" t="s">
        <v>122</v>
      </c>
      <c r="B102" s="125" t="s">
        <v>123</v>
      </c>
      <c r="C102" s="123"/>
      <c r="D102" s="98">
        <v>1176000</v>
      </c>
      <c r="E102" s="98">
        <v>45000</v>
      </c>
      <c r="F102" s="134">
        <v>3.83</v>
      </c>
      <c r="G102" s="134"/>
      <c r="H102" s="134">
        <v>1221000</v>
      </c>
      <c r="I102" s="123"/>
      <c r="J102" s="123"/>
    </row>
    <row r="103" spans="1:10" ht="15">
      <c r="A103" s="99" t="s">
        <v>48</v>
      </c>
      <c r="B103" s="122" t="s">
        <v>49</v>
      </c>
      <c r="C103" s="123"/>
      <c r="D103" s="100">
        <v>928000</v>
      </c>
      <c r="E103" s="100">
        <v>15000</v>
      </c>
      <c r="F103" s="149">
        <v>1.62</v>
      </c>
      <c r="G103" s="149"/>
      <c r="H103" s="149">
        <v>943000</v>
      </c>
      <c r="I103" s="123"/>
      <c r="J103" s="123"/>
    </row>
    <row r="104" spans="1:10" ht="15">
      <c r="A104" s="99" t="s">
        <v>50</v>
      </c>
      <c r="B104" s="122" t="s">
        <v>51</v>
      </c>
      <c r="C104" s="123"/>
      <c r="D104" s="100">
        <v>772000</v>
      </c>
      <c r="E104" s="100">
        <v>10000</v>
      </c>
      <c r="F104" s="149">
        <v>1.3</v>
      </c>
      <c r="G104" s="149"/>
      <c r="H104" s="149">
        <v>782000</v>
      </c>
      <c r="I104" s="123"/>
      <c r="J104" s="123"/>
    </row>
    <row r="105" spans="1:10" ht="15">
      <c r="A105" s="99" t="s">
        <v>52</v>
      </c>
      <c r="B105" s="122" t="s">
        <v>53</v>
      </c>
      <c r="C105" s="123"/>
      <c r="D105" s="100">
        <v>26000</v>
      </c>
      <c r="E105" s="100">
        <v>5000</v>
      </c>
      <c r="F105" s="149">
        <v>19.23</v>
      </c>
      <c r="G105" s="149"/>
      <c r="H105" s="149">
        <v>31000</v>
      </c>
      <c r="I105" s="123"/>
      <c r="J105" s="123"/>
    </row>
    <row r="106" spans="1:10" ht="15">
      <c r="A106" s="99" t="s">
        <v>54</v>
      </c>
      <c r="B106" s="122" t="s">
        <v>55</v>
      </c>
      <c r="C106" s="123"/>
      <c r="D106" s="100">
        <v>130000</v>
      </c>
      <c r="E106" s="100">
        <v>0</v>
      </c>
      <c r="F106" s="149">
        <v>0</v>
      </c>
      <c r="G106" s="149"/>
      <c r="H106" s="149">
        <v>130000</v>
      </c>
      <c r="I106" s="123"/>
      <c r="J106" s="123"/>
    </row>
    <row r="107" spans="1:10" ht="15">
      <c r="A107" s="99" t="s">
        <v>56</v>
      </c>
      <c r="B107" s="122" t="s">
        <v>57</v>
      </c>
      <c r="C107" s="123"/>
      <c r="D107" s="100">
        <v>248000</v>
      </c>
      <c r="E107" s="100">
        <v>30000</v>
      </c>
      <c r="F107" s="149">
        <v>12.1</v>
      </c>
      <c r="G107" s="149"/>
      <c r="H107" s="149">
        <v>278000</v>
      </c>
      <c r="I107" s="123"/>
      <c r="J107" s="123"/>
    </row>
    <row r="108" spans="1:10" ht="15">
      <c r="A108" s="99" t="s">
        <v>58</v>
      </c>
      <c r="B108" s="122" t="s">
        <v>59</v>
      </c>
      <c r="C108" s="123"/>
      <c r="D108" s="100">
        <v>38000</v>
      </c>
      <c r="E108" s="100">
        <v>0</v>
      </c>
      <c r="F108" s="149">
        <v>0</v>
      </c>
      <c r="G108" s="149"/>
      <c r="H108" s="149">
        <v>38000</v>
      </c>
      <c r="I108" s="123"/>
      <c r="J108" s="123"/>
    </row>
    <row r="109" spans="1:10" ht="15">
      <c r="A109" s="99" t="s">
        <v>60</v>
      </c>
      <c r="B109" s="122" t="s">
        <v>61</v>
      </c>
      <c r="C109" s="123"/>
      <c r="D109" s="100">
        <v>210000</v>
      </c>
      <c r="E109" s="100">
        <v>30000</v>
      </c>
      <c r="F109" s="149">
        <v>14.29</v>
      </c>
      <c r="G109" s="149"/>
      <c r="H109" s="149">
        <v>240000</v>
      </c>
      <c r="I109" s="123"/>
      <c r="J109" s="123"/>
    </row>
    <row r="110" spans="1:10" ht="15">
      <c r="A110" s="95" t="s">
        <v>145</v>
      </c>
      <c r="B110" s="124" t="s">
        <v>146</v>
      </c>
      <c r="C110" s="123"/>
      <c r="D110" s="96">
        <v>779200</v>
      </c>
      <c r="E110" s="96">
        <v>94541</v>
      </c>
      <c r="F110" s="133">
        <v>12.13</v>
      </c>
      <c r="G110" s="133"/>
      <c r="H110" s="133">
        <v>873741</v>
      </c>
      <c r="I110" s="123"/>
      <c r="J110" s="123"/>
    </row>
    <row r="111" spans="1:10" ht="33.75">
      <c r="A111" s="97" t="s">
        <v>122</v>
      </c>
      <c r="B111" s="125" t="s">
        <v>123</v>
      </c>
      <c r="C111" s="123"/>
      <c r="D111" s="98">
        <v>779200</v>
      </c>
      <c r="E111" s="98">
        <v>94541</v>
      </c>
      <c r="F111" s="134">
        <v>12.13</v>
      </c>
      <c r="G111" s="134"/>
      <c r="H111" s="134">
        <v>873741</v>
      </c>
      <c r="I111" s="123"/>
      <c r="J111" s="123"/>
    </row>
    <row r="112" spans="1:10" ht="15">
      <c r="A112" s="99" t="s">
        <v>48</v>
      </c>
      <c r="B112" s="122" t="s">
        <v>49</v>
      </c>
      <c r="C112" s="123"/>
      <c r="D112" s="100">
        <v>127200</v>
      </c>
      <c r="E112" s="100">
        <v>0</v>
      </c>
      <c r="F112" s="149">
        <v>0</v>
      </c>
      <c r="G112" s="149"/>
      <c r="H112" s="149">
        <v>127200</v>
      </c>
      <c r="I112" s="123"/>
      <c r="J112" s="123"/>
    </row>
    <row r="113" spans="1:10" ht="15">
      <c r="A113" s="99" t="s">
        <v>50</v>
      </c>
      <c r="B113" s="122" t="s">
        <v>51</v>
      </c>
      <c r="C113" s="123"/>
      <c r="D113" s="100">
        <v>114000</v>
      </c>
      <c r="E113" s="100">
        <v>0</v>
      </c>
      <c r="F113" s="149">
        <v>0</v>
      </c>
      <c r="G113" s="149"/>
      <c r="H113" s="149">
        <v>114000</v>
      </c>
      <c r="I113" s="123"/>
      <c r="J113" s="123"/>
    </row>
    <row r="114" spans="1:10" ht="15">
      <c r="A114" s="99" t="s">
        <v>54</v>
      </c>
      <c r="B114" s="122" t="s">
        <v>55</v>
      </c>
      <c r="C114" s="123"/>
      <c r="D114" s="100">
        <v>13200</v>
      </c>
      <c r="E114" s="100">
        <v>0</v>
      </c>
      <c r="F114" s="149">
        <v>0</v>
      </c>
      <c r="G114" s="149"/>
      <c r="H114" s="149">
        <v>13200</v>
      </c>
      <c r="I114" s="123"/>
      <c r="J114" s="123"/>
    </row>
    <row r="115" spans="1:10" ht="15">
      <c r="A115" s="99" t="s">
        <v>56</v>
      </c>
      <c r="B115" s="122" t="s">
        <v>57</v>
      </c>
      <c r="C115" s="123"/>
      <c r="D115" s="100">
        <v>608000</v>
      </c>
      <c r="E115" s="100">
        <v>79541</v>
      </c>
      <c r="F115" s="149">
        <v>13.08</v>
      </c>
      <c r="G115" s="149"/>
      <c r="H115" s="149">
        <v>687541</v>
      </c>
      <c r="I115" s="123"/>
      <c r="J115" s="123"/>
    </row>
    <row r="116" spans="1:10" ht="15">
      <c r="A116" s="99" t="s">
        <v>60</v>
      </c>
      <c r="B116" s="122" t="s">
        <v>61</v>
      </c>
      <c r="C116" s="123"/>
      <c r="D116" s="100">
        <v>602500</v>
      </c>
      <c r="E116" s="100">
        <v>79541</v>
      </c>
      <c r="F116" s="149">
        <v>13.2</v>
      </c>
      <c r="G116" s="149"/>
      <c r="H116" s="149">
        <v>682041</v>
      </c>
      <c r="I116" s="123"/>
      <c r="J116" s="123"/>
    </row>
    <row r="117" spans="1:10" ht="15">
      <c r="A117" s="99" t="s">
        <v>62</v>
      </c>
      <c r="B117" s="122" t="s">
        <v>63</v>
      </c>
      <c r="C117" s="123"/>
      <c r="D117" s="100">
        <v>3500</v>
      </c>
      <c r="E117" s="100">
        <v>0</v>
      </c>
      <c r="F117" s="149">
        <v>0</v>
      </c>
      <c r="G117" s="149"/>
      <c r="H117" s="149">
        <v>3500</v>
      </c>
      <c r="I117" s="123"/>
      <c r="J117" s="123"/>
    </row>
    <row r="118" spans="1:10" ht="15">
      <c r="A118" s="99" t="s">
        <v>64</v>
      </c>
      <c r="B118" s="122" t="s">
        <v>65</v>
      </c>
      <c r="C118" s="123"/>
      <c r="D118" s="100">
        <v>2000</v>
      </c>
      <c r="E118" s="100">
        <v>0</v>
      </c>
      <c r="F118" s="149">
        <v>0</v>
      </c>
      <c r="G118" s="149"/>
      <c r="H118" s="149">
        <v>2000</v>
      </c>
      <c r="I118" s="123"/>
      <c r="J118" s="123"/>
    </row>
    <row r="119" spans="1:10" ht="15">
      <c r="A119" s="99" t="s">
        <v>134</v>
      </c>
      <c r="B119" s="122" t="s">
        <v>76</v>
      </c>
      <c r="C119" s="123"/>
      <c r="D119" s="100">
        <v>44000</v>
      </c>
      <c r="E119" s="100">
        <v>15000</v>
      </c>
      <c r="F119" s="149">
        <v>34.090000000000003</v>
      </c>
      <c r="G119" s="149"/>
      <c r="H119" s="149">
        <v>59000</v>
      </c>
      <c r="I119" s="123"/>
      <c r="J119" s="123"/>
    </row>
    <row r="120" spans="1:10" ht="15">
      <c r="A120" s="99" t="s">
        <v>77</v>
      </c>
      <c r="B120" s="122" t="s">
        <v>78</v>
      </c>
      <c r="C120" s="123"/>
      <c r="D120" s="100">
        <v>44000</v>
      </c>
      <c r="E120" s="100">
        <v>15000</v>
      </c>
      <c r="F120" s="149">
        <v>34.090000000000003</v>
      </c>
      <c r="G120" s="149"/>
      <c r="H120" s="149">
        <v>59000</v>
      </c>
      <c r="I120" s="123"/>
      <c r="J120" s="123"/>
    </row>
    <row r="121" spans="1:10" ht="15">
      <c r="A121" s="95" t="s">
        <v>128</v>
      </c>
      <c r="B121" s="124" t="s">
        <v>129</v>
      </c>
      <c r="C121" s="123"/>
      <c r="D121" s="96">
        <v>16000</v>
      </c>
      <c r="E121" s="96">
        <v>0</v>
      </c>
      <c r="F121" s="133">
        <v>0</v>
      </c>
      <c r="G121" s="133"/>
      <c r="H121" s="133">
        <v>16000</v>
      </c>
      <c r="I121" s="123"/>
      <c r="J121" s="123"/>
    </row>
    <row r="122" spans="1:10" ht="33.75">
      <c r="A122" s="97" t="s">
        <v>122</v>
      </c>
      <c r="B122" s="125" t="s">
        <v>123</v>
      </c>
      <c r="C122" s="123"/>
      <c r="D122" s="98">
        <v>16000</v>
      </c>
      <c r="E122" s="98">
        <v>0</v>
      </c>
      <c r="F122" s="134">
        <v>0</v>
      </c>
      <c r="G122" s="134"/>
      <c r="H122" s="134">
        <v>16000</v>
      </c>
      <c r="I122" s="123"/>
      <c r="J122" s="123"/>
    </row>
    <row r="123" spans="1:10" ht="15">
      <c r="A123" s="99" t="s">
        <v>56</v>
      </c>
      <c r="B123" s="122" t="s">
        <v>57</v>
      </c>
      <c r="C123" s="123"/>
      <c r="D123" s="100">
        <v>16000</v>
      </c>
      <c r="E123" s="100">
        <v>0</v>
      </c>
      <c r="F123" s="149">
        <v>0</v>
      </c>
      <c r="G123" s="149"/>
      <c r="H123" s="149">
        <v>16000</v>
      </c>
      <c r="I123" s="123"/>
      <c r="J123" s="123"/>
    </row>
    <row r="124" spans="1:10" ht="15">
      <c r="A124" s="99" t="s">
        <v>60</v>
      </c>
      <c r="B124" s="122" t="s">
        <v>61</v>
      </c>
      <c r="C124" s="123"/>
      <c r="D124" s="100">
        <v>16000</v>
      </c>
      <c r="E124" s="100">
        <v>0</v>
      </c>
      <c r="F124" s="149">
        <v>0</v>
      </c>
      <c r="G124" s="149"/>
      <c r="H124" s="149">
        <v>16000</v>
      </c>
      <c r="I124" s="123"/>
      <c r="J124" s="123"/>
    </row>
    <row r="125" spans="1:10" ht="22.5">
      <c r="A125" s="93" t="s">
        <v>147</v>
      </c>
      <c r="B125" s="127" t="s">
        <v>148</v>
      </c>
      <c r="C125" s="123"/>
      <c r="D125" s="94">
        <v>415000</v>
      </c>
      <c r="E125" s="94">
        <v>158592</v>
      </c>
      <c r="F125" s="132">
        <v>38.21</v>
      </c>
      <c r="G125" s="132"/>
      <c r="H125" s="132">
        <v>573592</v>
      </c>
      <c r="I125" s="123"/>
      <c r="J125" s="123"/>
    </row>
    <row r="126" spans="1:10" ht="15">
      <c r="A126" s="95" t="s">
        <v>120</v>
      </c>
      <c r="B126" s="124" t="s">
        <v>121</v>
      </c>
      <c r="C126" s="123"/>
      <c r="D126" s="96">
        <v>22000</v>
      </c>
      <c r="E126" s="96">
        <v>105000</v>
      </c>
      <c r="F126" s="133">
        <v>477.27</v>
      </c>
      <c r="G126" s="133"/>
      <c r="H126" s="133">
        <v>127000</v>
      </c>
      <c r="I126" s="123"/>
      <c r="J126" s="123"/>
    </row>
    <row r="127" spans="1:10" ht="33.75">
      <c r="A127" s="97" t="s">
        <v>122</v>
      </c>
      <c r="B127" s="125" t="s">
        <v>123</v>
      </c>
      <c r="C127" s="123"/>
      <c r="D127" s="98">
        <v>22000</v>
      </c>
      <c r="E127" s="98">
        <v>105000</v>
      </c>
      <c r="F127" s="134">
        <v>477.27</v>
      </c>
      <c r="G127" s="134"/>
      <c r="H127" s="134">
        <v>127000</v>
      </c>
      <c r="I127" s="123"/>
      <c r="J127" s="123"/>
    </row>
    <row r="128" spans="1:10" ht="15">
      <c r="A128" s="99" t="s">
        <v>56</v>
      </c>
      <c r="B128" s="122" t="s">
        <v>57</v>
      </c>
      <c r="C128" s="123"/>
      <c r="D128" s="100">
        <v>17000</v>
      </c>
      <c r="E128" s="100">
        <v>100000</v>
      </c>
      <c r="F128" s="149">
        <v>588.24</v>
      </c>
      <c r="G128" s="149"/>
      <c r="H128" s="149">
        <v>117000</v>
      </c>
      <c r="I128" s="123"/>
      <c r="J128" s="123"/>
    </row>
    <row r="129" spans="1:10" ht="15">
      <c r="A129" s="99" t="s">
        <v>62</v>
      </c>
      <c r="B129" s="122" t="s">
        <v>63</v>
      </c>
      <c r="C129" s="123"/>
      <c r="D129" s="100">
        <v>0</v>
      </c>
      <c r="E129" s="100">
        <v>100000</v>
      </c>
      <c r="F129" s="149">
        <v>100</v>
      </c>
      <c r="G129" s="149"/>
      <c r="H129" s="149">
        <v>100000</v>
      </c>
      <c r="I129" s="123"/>
      <c r="J129" s="123"/>
    </row>
    <row r="130" spans="1:10" ht="15">
      <c r="A130" s="99" t="s">
        <v>64</v>
      </c>
      <c r="B130" s="122" t="s">
        <v>65</v>
      </c>
      <c r="C130" s="123"/>
      <c r="D130" s="100">
        <v>17000</v>
      </c>
      <c r="E130" s="100">
        <v>0</v>
      </c>
      <c r="F130" s="149">
        <v>0</v>
      </c>
      <c r="G130" s="149"/>
      <c r="H130" s="149">
        <v>17000</v>
      </c>
      <c r="I130" s="123"/>
      <c r="J130" s="123"/>
    </row>
    <row r="131" spans="1:10" ht="15">
      <c r="A131" s="99" t="s">
        <v>70</v>
      </c>
      <c r="B131" s="122" t="s">
        <v>71</v>
      </c>
      <c r="C131" s="123"/>
      <c r="D131" s="100">
        <v>5000</v>
      </c>
      <c r="E131" s="100">
        <v>5000</v>
      </c>
      <c r="F131" s="149">
        <v>100</v>
      </c>
      <c r="G131" s="149"/>
      <c r="H131" s="149">
        <v>10000</v>
      </c>
      <c r="I131" s="123"/>
      <c r="J131" s="123"/>
    </row>
    <row r="132" spans="1:10" ht="15">
      <c r="A132" s="99" t="s">
        <v>72</v>
      </c>
      <c r="B132" s="122" t="s">
        <v>73</v>
      </c>
      <c r="C132" s="123"/>
      <c r="D132" s="100">
        <v>5000</v>
      </c>
      <c r="E132" s="100">
        <v>5000</v>
      </c>
      <c r="F132" s="149">
        <v>100</v>
      </c>
      <c r="G132" s="149"/>
      <c r="H132" s="149">
        <v>10000</v>
      </c>
      <c r="I132" s="123"/>
      <c r="J132" s="123"/>
    </row>
    <row r="133" spans="1:10" ht="15">
      <c r="A133" s="95" t="s">
        <v>145</v>
      </c>
      <c r="B133" s="124" t="s">
        <v>146</v>
      </c>
      <c r="C133" s="123"/>
      <c r="D133" s="96">
        <v>113000</v>
      </c>
      <c r="E133" s="96">
        <v>0</v>
      </c>
      <c r="F133" s="133">
        <v>0</v>
      </c>
      <c r="G133" s="133"/>
      <c r="H133" s="133">
        <v>113000</v>
      </c>
      <c r="I133" s="123"/>
      <c r="J133" s="123"/>
    </row>
    <row r="134" spans="1:10" ht="33.75">
      <c r="A134" s="97" t="s">
        <v>122</v>
      </c>
      <c r="B134" s="125" t="s">
        <v>123</v>
      </c>
      <c r="C134" s="123"/>
      <c r="D134" s="98">
        <v>113000</v>
      </c>
      <c r="E134" s="98">
        <v>0</v>
      </c>
      <c r="F134" s="134">
        <v>0</v>
      </c>
      <c r="G134" s="134"/>
      <c r="H134" s="134">
        <v>113000</v>
      </c>
      <c r="I134" s="123"/>
      <c r="J134" s="123"/>
    </row>
    <row r="135" spans="1:10" ht="15">
      <c r="A135" s="99" t="s">
        <v>56</v>
      </c>
      <c r="B135" s="122" t="s">
        <v>57</v>
      </c>
      <c r="C135" s="123"/>
      <c r="D135" s="100">
        <v>108000</v>
      </c>
      <c r="E135" s="100">
        <v>0</v>
      </c>
      <c r="F135" s="149">
        <v>0</v>
      </c>
      <c r="G135" s="149"/>
      <c r="H135" s="149">
        <v>108000</v>
      </c>
      <c r="I135" s="123"/>
      <c r="J135" s="123"/>
    </row>
    <row r="136" spans="1:10" ht="15">
      <c r="A136" s="99" t="s">
        <v>60</v>
      </c>
      <c r="B136" s="122" t="s">
        <v>61</v>
      </c>
      <c r="C136" s="123"/>
      <c r="D136" s="100">
        <v>15000</v>
      </c>
      <c r="E136" s="100">
        <v>0</v>
      </c>
      <c r="F136" s="149">
        <v>0</v>
      </c>
      <c r="G136" s="149"/>
      <c r="H136" s="149">
        <v>15000</v>
      </c>
      <c r="I136" s="123"/>
      <c r="J136" s="123"/>
    </row>
    <row r="137" spans="1:10" ht="15">
      <c r="A137" s="99" t="s">
        <v>62</v>
      </c>
      <c r="B137" s="122" t="s">
        <v>63</v>
      </c>
      <c r="C137" s="123"/>
      <c r="D137" s="100">
        <v>85000</v>
      </c>
      <c r="E137" s="100">
        <v>0</v>
      </c>
      <c r="F137" s="149">
        <v>0</v>
      </c>
      <c r="G137" s="149"/>
      <c r="H137" s="149">
        <v>85000</v>
      </c>
      <c r="I137" s="123"/>
      <c r="J137" s="123"/>
    </row>
    <row r="138" spans="1:10" ht="15">
      <c r="A138" s="99" t="s">
        <v>64</v>
      </c>
      <c r="B138" s="122" t="s">
        <v>65</v>
      </c>
      <c r="C138" s="123"/>
      <c r="D138" s="100">
        <v>8000</v>
      </c>
      <c r="E138" s="100">
        <v>0</v>
      </c>
      <c r="F138" s="149">
        <v>0</v>
      </c>
      <c r="G138" s="149"/>
      <c r="H138" s="149">
        <v>8000</v>
      </c>
      <c r="I138" s="123"/>
      <c r="J138" s="123"/>
    </row>
    <row r="139" spans="1:10" ht="15">
      <c r="A139" s="99" t="s">
        <v>70</v>
      </c>
      <c r="B139" s="122" t="s">
        <v>71</v>
      </c>
      <c r="C139" s="123"/>
      <c r="D139" s="100">
        <v>5000</v>
      </c>
      <c r="E139" s="100">
        <v>0</v>
      </c>
      <c r="F139" s="149">
        <v>0</v>
      </c>
      <c r="G139" s="149"/>
      <c r="H139" s="149">
        <v>5000</v>
      </c>
      <c r="I139" s="123"/>
      <c r="J139" s="123"/>
    </row>
    <row r="140" spans="1:10" ht="15">
      <c r="A140" s="99" t="s">
        <v>72</v>
      </c>
      <c r="B140" s="122" t="s">
        <v>73</v>
      </c>
      <c r="C140" s="123"/>
      <c r="D140" s="100">
        <v>5000</v>
      </c>
      <c r="E140" s="100">
        <v>0</v>
      </c>
      <c r="F140" s="149">
        <v>0</v>
      </c>
      <c r="G140" s="149"/>
      <c r="H140" s="149">
        <v>5000</v>
      </c>
      <c r="I140" s="123"/>
      <c r="J140" s="123"/>
    </row>
    <row r="141" spans="1:10" ht="15">
      <c r="A141" s="95" t="s">
        <v>128</v>
      </c>
      <c r="B141" s="124" t="s">
        <v>129</v>
      </c>
      <c r="C141" s="123"/>
      <c r="D141" s="96">
        <v>279000</v>
      </c>
      <c r="E141" s="96">
        <v>53592</v>
      </c>
      <c r="F141" s="133">
        <v>19.21</v>
      </c>
      <c r="G141" s="133"/>
      <c r="H141" s="133">
        <v>332592</v>
      </c>
      <c r="I141" s="123"/>
      <c r="J141" s="123"/>
    </row>
    <row r="142" spans="1:10" ht="33.75">
      <c r="A142" s="97" t="s">
        <v>122</v>
      </c>
      <c r="B142" s="125" t="s">
        <v>123</v>
      </c>
      <c r="C142" s="123"/>
      <c r="D142" s="98">
        <v>279000</v>
      </c>
      <c r="E142" s="98">
        <v>53592</v>
      </c>
      <c r="F142" s="134">
        <v>19.21</v>
      </c>
      <c r="G142" s="134"/>
      <c r="H142" s="134">
        <v>332592</v>
      </c>
      <c r="I142" s="123"/>
      <c r="J142" s="123"/>
    </row>
    <row r="143" spans="1:10" ht="15">
      <c r="A143" s="99" t="s">
        <v>48</v>
      </c>
      <c r="B143" s="122" t="s">
        <v>49</v>
      </c>
      <c r="C143" s="123"/>
      <c r="D143" s="100">
        <v>10000</v>
      </c>
      <c r="E143" s="100">
        <v>0</v>
      </c>
      <c r="F143" s="149">
        <v>0</v>
      </c>
      <c r="G143" s="149"/>
      <c r="H143" s="149">
        <v>10000</v>
      </c>
      <c r="I143" s="123"/>
      <c r="J143" s="123"/>
    </row>
    <row r="144" spans="1:10" ht="15">
      <c r="A144" s="99" t="s">
        <v>50</v>
      </c>
      <c r="B144" s="122" t="s">
        <v>51</v>
      </c>
      <c r="C144" s="123"/>
      <c r="D144" s="100">
        <v>8000</v>
      </c>
      <c r="E144" s="100">
        <v>0</v>
      </c>
      <c r="F144" s="149">
        <v>0</v>
      </c>
      <c r="G144" s="149"/>
      <c r="H144" s="149">
        <v>8000</v>
      </c>
      <c r="I144" s="123"/>
      <c r="J144" s="123"/>
    </row>
    <row r="145" spans="1:10" ht="15">
      <c r="A145" s="99" t="s">
        <v>54</v>
      </c>
      <c r="B145" s="122" t="s">
        <v>55</v>
      </c>
      <c r="C145" s="123"/>
      <c r="D145" s="100">
        <v>2000</v>
      </c>
      <c r="E145" s="100">
        <v>0</v>
      </c>
      <c r="F145" s="149">
        <v>0</v>
      </c>
      <c r="G145" s="149"/>
      <c r="H145" s="149">
        <v>2000</v>
      </c>
      <c r="I145" s="123"/>
      <c r="J145" s="123"/>
    </row>
    <row r="146" spans="1:10" ht="15">
      <c r="A146" s="99" t="s">
        <v>56</v>
      </c>
      <c r="B146" s="122" t="s">
        <v>57</v>
      </c>
      <c r="C146" s="123"/>
      <c r="D146" s="100">
        <v>264000</v>
      </c>
      <c r="E146" s="100">
        <v>53592</v>
      </c>
      <c r="F146" s="149">
        <v>20.3</v>
      </c>
      <c r="G146" s="149"/>
      <c r="H146" s="149">
        <v>317592</v>
      </c>
      <c r="I146" s="123"/>
      <c r="J146" s="123"/>
    </row>
    <row r="147" spans="1:10" ht="15">
      <c r="A147" s="99" t="s">
        <v>60</v>
      </c>
      <c r="B147" s="122" t="s">
        <v>61</v>
      </c>
      <c r="C147" s="123"/>
      <c r="D147" s="100">
        <v>14000</v>
      </c>
      <c r="E147" s="100">
        <v>3592</v>
      </c>
      <c r="F147" s="149">
        <v>25.66</v>
      </c>
      <c r="G147" s="149"/>
      <c r="H147" s="149">
        <v>17592</v>
      </c>
      <c r="I147" s="123"/>
      <c r="J147" s="123"/>
    </row>
    <row r="148" spans="1:10" ht="15">
      <c r="A148" s="99" t="s">
        <v>62</v>
      </c>
      <c r="B148" s="122" t="s">
        <v>63</v>
      </c>
      <c r="C148" s="123"/>
      <c r="D148" s="100">
        <v>250000</v>
      </c>
      <c r="E148" s="100">
        <v>50000</v>
      </c>
      <c r="F148" s="149">
        <v>20</v>
      </c>
      <c r="G148" s="149"/>
      <c r="H148" s="149">
        <v>300000</v>
      </c>
      <c r="I148" s="123"/>
      <c r="J148" s="123"/>
    </row>
    <row r="149" spans="1:10" ht="15">
      <c r="A149" s="99" t="s">
        <v>70</v>
      </c>
      <c r="B149" s="122" t="s">
        <v>71</v>
      </c>
      <c r="C149" s="123"/>
      <c r="D149" s="100">
        <v>5000</v>
      </c>
      <c r="E149" s="100">
        <v>0</v>
      </c>
      <c r="F149" s="149">
        <v>0</v>
      </c>
      <c r="G149" s="149"/>
      <c r="H149" s="149">
        <v>5000</v>
      </c>
      <c r="I149" s="123"/>
      <c r="J149" s="123"/>
    </row>
    <row r="150" spans="1:10" ht="15">
      <c r="A150" s="99" t="s">
        <v>72</v>
      </c>
      <c r="B150" s="122" t="s">
        <v>73</v>
      </c>
      <c r="C150" s="123"/>
      <c r="D150" s="100">
        <v>5000</v>
      </c>
      <c r="E150" s="100">
        <v>0</v>
      </c>
      <c r="F150" s="149">
        <v>0</v>
      </c>
      <c r="G150" s="149"/>
      <c r="H150" s="149">
        <v>5000</v>
      </c>
      <c r="I150" s="123"/>
      <c r="J150" s="123"/>
    </row>
    <row r="151" spans="1:10" ht="15">
      <c r="A151" s="95" t="s">
        <v>149</v>
      </c>
      <c r="B151" s="124" t="s">
        <v>150</v>
      </c>
      <c r="C151" s="123"/>
      <c r="D151" s="96">
        <v>1000</v>
      </c>
      <c r="E151" s="96">
        <v>0</v>
      </c>
      <c r="F151" s="133">
        <v>0</v>
      </c>
      <c r="G151" s="133"/>
      <c r="H151" s="133">
        <v>1000</v>
      </c>
      <c r="I151" s="123"/>
      <c r="J151" s="123"/>
    </row>
    <row r="152" spans="1:10" ht="33.75">
      <c r="A152" s="97" t="s">
        <v>122</v>
      </c>
      <c r="B152" s="125" t="s">
        <v>123</v>
      </c>
      <c r="C152" s="123"/>
      <c r="D152" s="98">
        <v>1000</v>
      </c>
      <c r="E152" s="98">
        <v>0</v>
      </c>
      <c r="F152" s="134">
        <v>0</v>
      </c>
      <c r="G152" s="134"/>
      <c r="H152" s="134">
        <v>1000</v>
      </c>
      <c r="I152" s="123"/>
      <c r="J152" s="123"/>
    </row>
    <row r="153" spans="1:10" ht="15">
      <c r="A153" s="99" t="s">
        <v>56</v>
      </c>
      <c r="B153" s="122" t="s">
        <v>57</v>
      </c>
      <c r="C153" s="123"/>
      <c r="D153" s="100">
        <v>1000</v>
      </c>
      <c r="E153" s="100">
        <v>0</v>
      </c>
      <c r="F153" s="149">
        <v>0</v>
      </c>
      <c r="G153" s="149"/>
      <c r="H153" s="149">
        <v>1000</v>
      </c>
      <c r="I153" s="123"/>
      <c r="J153" s="123"/>
    </row>
    <row r="154" spans="1:10" ht="15">
      <c r="A154" s="99" t="s">
        <v>60</v>
      </c>
      <c r="B154" s="122" t="s">
        <v>61</v>
      </c>
      <c r="C154" s="123"/>
      <c r="D154" s="100">
        <v>500</v>
      </c>
      <c r="E154" s="100">
        <v>0</v>
      </c>
      <c r="F154" s="149">
        <v>0</v>
      </c>
      <c r="G154" s="149"/>
      <c r="H154" s="149">
        <v>500</v>
      </c>
      <c r="I154" s="123"/>
      <c r="J154" s="123"/>
    </row>
    <row r="155" spans="1:10" ht="15">
      <c r="A155" s="99" t="s">
        <v>62</v>
      </c>
      <c r="B155" s="122" t="s">
        <v>63</v>
      </c>
      <c r="C155" s="123"/>
      <c r="D155" s="100">
        <v>500</v>
      </c>
      <c r="E155" s="100">
        <v>0</v>
      </c>
      <c r="F155" s="149">
        <v>0</v>
      </c>
      <c r="G155" s="149"/>
      <c r="H155" s="149">
        <v>500</v>
      </c>
      <c r="I155" s="123"/>
      <c r="J155" s="123"/>
    </row>
    <row r="156" spans="1:10" ht="33.75">
      <c r="A156" s="93" t="s">
        <v>151</v>
      </c>
      <c r="B156" s="127" t="s">
        <v>152</v>
      </c>
      <c r="C156" s="123"/>
      <c r="D156" s="94">
        <v>0</v>
      </c>
      <c r="E156" s="94">
        <v>14603</v>
      </c>
      <c r="F156" s="132">
        <v>100</v>
      </c>
      <c r="G156" s="132"/>
      <c r="H156" s="132">
        <v>14603</v>
      </c>
      <c r="I156" s="123"/>
      <c r="J156" s="123"/>
    </row>
    <row r="157" spans="1:10" ht="15">
      <c r="A157" s="95" t="s">
        <v>153</v>
      </c>
      <c r="B157" s="124" t="s">
        <v>154</v>
      </c>
      <c r="C157" s="123"/>
      <c r="D157" s="96">
        <v>0</v>
      </c>
      <c r="E157" s="96">
        <v>14603</v>
      </c>
      <c r="F157" s="133">
        <v>100</v>
      </c>
      <c r="G157" s="133"/>
      <c r="H157" s="133">
        <v>14603</v>
      </c>
      <c r="I157" s="123"/>
      <c r="J157" s="123"/>
    </row>
    <row r="158" spans="1:10" ht="33.75">
      <c r="A158" s="97" t="s">
        <v>155</v>
      </c>
      <c r="B158" s="125" t="s">
        <v>156</v>
      </c>
      <c r="C158" s="123"/>
      <c r="D158" s="98">
        <v>0</v>
      </c>
      <c r="E158" s="98">
        <v>14603</v>
      </c>
      <c r="F158" s="134">
        <v>100</v>
      </c>
      <c r="G158" s="134"/>
      <c r="H158" s="134">
        <v>14603</v>
      </c>
      <c r="I158" s="123"/>
      <c r="J158" s="123"/>
    </row>
    <row r="159" spans="1:10" ht="15">
      <c r="A159" s="99" t="s">
        <v>56</v>
      </c>
      <c r="B159" s="122" t="s">
        <v>57</v>
      </c>
      <c r="C159" s="123"/>
      <c r="D159" s="100">
        <v>0</v>
      </c>
      <c r="E159" s="100">
        <v>13003</v>
      </c>
      <c r="F159" s="149">
        <v>100</v>
      </c>
      <c r="G159" s="149"/>
      <c r="H159" s="149">
        <v>13003</v>
      </c>
      <c r="I159" s="123"/>
      <c r="J159" s="123"/>
    </row>
    <row r="160" spans="1:10" ht="15">
      <c r="A160" s="99" t="s">
        <v>60</v>
      </c>
      <c r="B160" s="122" t="s">
        <v>61</v>
      </c>
      <c r="C160" s="123"/>
      <c r="D160" s="100">
        <v>0</v>
      </c>
      <c r="E160" s="100">
        <v>13003</v>
      </c>
      <c r="F160" s="149">
        <v>100</v>
      </c>
      <c r="G160" s="149"/>
      <c r="H160" s="149">
        <v>13003</v>
      </c>
      <c r="I160" s="123"/>
      <c r="J160" s="123"/>
    </row>
    <row r="161" spans="1:10" ht="15">
      <c r="A161" s="99" t="s">
        <v>70</v>
      </c>
      <c r="B161" s="122" t="s">
        <v>71</v>
      </c>
      <c r="C161" s="123"/>
      <c r="D161" s="100">
        <v>0</v>
      </c>
      <c r="E161" s="100">
        <v>1600</v>
      </c>
      <c r="F161" s="149">
        <v>100</v>
      </c>
      <c r="G161" s="149"/>
      <c r="H161" s="149">
        <v>1600</v>
      </c>
      <c r="I161" s="123"/>
      <c r="J161" s="123"/>
    </row>
    <row r="162" spans="1:10" ht="15">
      <c r="A162" s="99" t="s">
        <v>72</v>
      </c>
      <c r="B162" s="122" t="s">
        <v>73</v>
      </c>
      <c r="C162" s="123"/>
      <c r="D162" s="100">
        <v>0</v>
      </c>
      <c r="E162" s="100">
        <v>1600</v>
      </c>
      <c r="F162" s="149">
        <v>100</v>
      </c>
      <c r="G162" s="149"/>
      <c r="H162" s="149">
        <v>1600</v>
      </c>
      <c r="I162" s="123"/>
      <c r="J162" s="123"/>
    </row>
    <row r="163" spans="1:10" ht="33.75">
      <c r="A163" s="93" t="s">
        <v>157</v>
      </c>
      <c r="B163" s="127" t="s">
        <v>158</v>
      </c>
      <c r="C163" s="123"/>
      <c r="D163" s="94">
        <v>60000</v>
      </c>
      <c r="E163" s="94">
        <v>0</v>
      </c>
      <c r="F163" s="132">
        <v>0</v>
      </c>
      <c r="G163" s="132"/>
      <c r="H163" s="132">
        <v>60000</v>
      </c>
      <c r="I163" s="123"/>
      <c r="J163" s="123"/>
    </row>
    <row r="164" spans="1:10" ht="15">
      <c r="A164" s="95" t="s">
        <v>159</v>
      </c>
      <c r="B164" s="124" t="s">
        <v>160</v>
      </c>
      <c r="C164" s="123"/>
      <c r="D164" s="96">
        <v>60000</v>
      </c>
      <c r="E164" s="96">
        <v>0</v>
      </c>
      <c r="F164" s="133">
        <v>0</v>
      </c>
      <c r="G164" s="133"/>
      <c r="H164" s="133">
        <v>60000</v>
      </c>
      <c r="I164" s="123"/>
      <c r="J164" s="123"/>
    </row>
    <row r="165" spans="1:10" ht="33.75">
      <c r="A165" s="97" t="s">
        <v>155</v>
      </c>
      <c r="B165" s="125" t="s">
        <v>156</v>
      </c>
      <c r="C165" s="123"/>
      <c r="D165" s="98">
        <v>60000</v>
      </c>
      <c r="E165" s="98">
        <v>0</v>
      </c>
      <c r="F165" s="134">
        <v>0</v>
      </c>
      <c r="G165" s="134"/>
      <c r="H165" s="134">
        <v>60000</v>
      </c>
      <c r="I165" s="123"/>
      <c r="J165" s="123"/>
    </row>
    <row r="166" spans="1:10" ht="15">
      <c r="A166" s="99" t="s">
        <v>56</v>
      </c>
      <c r="B166" s="122" t="s">
        <v>57</v>
      </c>
      <c r="C166" s="123"/>
      <c r="D166" s="100">
        <v>60000</v>
      </c>
      <c r="E166" s="100">
        <v>0</v>
      </c>
      <c r="F166" s="149">
        <v>0</v>
      </c>
      <c r="G166" s="149"/>
      <c r="H166" s="149">
        <v>60000</v>
      </c>
      <c r="I166" s="123"/>
      <c r="J166" s="123"/>
    </row>
    <row r="167" spans="1:10" ht="15">
      <c r="A167" s="99" t="s">
        <v>60</v>
      </c>
      <c r="B167" s="122" t="s">
        <v>61</v>
      </c>
      <c r="C167" s="123"/>
      <c r="D167" s="100">
        <v>60000</v>
      </c>
      <c r="E167" s="100">
        <v>0</v>
      </c>
      <c r="F167" s="149">
        <v>0</v>
      </c>
      <c r="G167" s="149"/>
      <c r="H167" s="149">
        <v>60000</v>
      </c>
      <c r="I167" s="123"/>
      <c r="J167" s="123"/>
    </row>
    <row r="168" spans="1:10" ht="33.75">
      <c r="A168" s="93" t="s">
        <v>161</v>
      </c>
      <c r="B168" s="127" t="s">
        <v>162</v>
      </c>
      <c r="C168" s="123"/>
      <c r="D168" s="94">
        <v>361600</v>
      </c>
      <c r="E168" s="94">
        <v>137500</v>
      </c>
      <c r="F168" s="132">
        <v>38.03</v>
      </c>
      <c r="G168" s="132"/>
      <c r="H168" s="132">
        <v>499100</v>
      </c>
      <c r="I168" s="123"/>
      <c r="J168" s="123"/>
    </row>
    <row r="169" spans="1:10" ht="15">
      <c r="A169" s="95" t="s">
        <v>120</v>
      </c>
      <c r="B169" s="124" t="s">
        <v>121</v>
      </c>
      <c r="C169" s="123"/>
      <c r="D169" s="96">
        <v>361600</v>
      </c>
      <c r="E169" s="96">
        <v>137500</v>
      </c>
      <c r="F169" s="133">
        <v>38.03</v>
      </c>
      <c r="G169" s="133"/>
      <c r="H169" s="133">
        <v>499100</v>
      </c>
      <c r="I169" s="123"/>
      <c r="J169" s="123"/>
    </row>
    <row r="170" spans="1:10" ht="33.75">
      <c r="A170" s="97" t="s">
        <v>155</v>
      </c>
      <c r="B170" s="125" t="s">
        <v>156</v>
      </c>
      <c r="C170" s="123"/>
      <c r="D170" s="98">
        <v>361600</v>
      </c>
      <c r="E170" s="98">
        <v>137500</v>
      </c>
      <c r="F170" s="134">
        <v>38.03</v>
      </c>
      <c r="G170" s="134"/>
      <c r="H170" s="134">
        <v>499100</v>
      </c>
      <c r="I170" s="123"/>
      <c r="J170" s="123"/>
    </row>
    <row r="171" spans="1:10" ht="15">
      <c r="A171" s="99" t="s">
        <v>48</v>
      </c>
      <c r="B171" s="122" t="s">
        <v>49</v>
      </c>
      <c r="C171" s="123"/>
      <c r="D171" s="100">
        <v>325600</v>
      </c>
      <c r="E171" s="100">
        <v>105000</v>
      </c>
      <c r="F171" s="149">
        <v>32.25</v>
      </c>
      <c r="G171" s="149"/>
      <c r="H171" s="149">
        <v>430600</v>
      </c>
      <c r="I171" s="123"/>
      <c r="J171" s="123"/>
    </row>
    <row r="172" spans="1:10" ht="15">
      <c r="A172" s="99" t="s">
        <v>50</v>
      </c>
      <c r="B172" s="122" t="s">
        <v>51</v>
      </c>
      <c r="C172" s="123"/>
      <c r="D172" s="100">
        <v>258000</v>
      </c>
      <c r="E172" s="100">
        <v>60000</v>
      </c>
      <c r="F172" s="149">
        <v>23.26</v>
      </c>
      <c r="G172" s="149"/>
      <c r="H172" s="149">
        <v>318000</v>
      </c>
      <c r="I172" s="123"/>
      <c r="J172" s="123"/>
    </row>
    <row r="173" spans="1:10" ht="15">
      <c r="A173" s="99" t="s">
        <v>52</v>
      </c>
      <c r="B173" s="122" t="s">
        <v>53</v>
      </c>
      <c r="C173" s="123"/>
      <c r="D173" s="100">
        <v>25000</v>
      </c>
      <c r="E173" s="100">
        <v>25000</v>
      </c>
      <c r="F173" s="149">
        <v>100</v>
      </c>
      <c r="G173" s="149"/>
      <c r="H173" s="149">
        <v>50000</v>
      </c>
      <c r="I173" s="123"/>
      <c r="J173" s="123"/>
    </row>
    <row r="174" spans="1:10" ht="15">
      <c r="A174" s="99" t="s">
        <v>54</v>
      </c>
      <c r="B174" s="122" t="s">
        <v>55</v>
      </c>
      <c r="C174" s="123"/>
      <c r="D174" s="100">
        <v>42600</v>
      </c>
      <c r="E174" s="100">
        <v>20000</v>
      </c>
      <c r="F174" s="149">
        <v>46.95</v>
      </c>
      <c r="G174" s="149"/>
      <c r="H174" s="149">
        <v>62600</v>
      </c>
      <c r="I174" s="123"/>
      <c r="J174" s="123"/>
    </row>
    <row r="175" spans="1:10" ht="15">
      <c r="A175" s="99" t="s">
        <v>56</v>
      </c>
      <c r="B175" s="122" t="s">
        <v>57</v>
      </c>
      <c r="C175" s="123"/>
      <c r="D175" s="100">
        <v>36000</v>
      </c>
      <c r="E175" s="100">
        <v>32500</v>
      </c>
      <c r="F175" s="149">
        <v>90.28</v>
      </c>
      <c r="G175" s="149"/>
      <c r="H175" s="149">
        <v>68500</v>
      </c>
      <c r="I175" s="123"/>
      <c r="J175" s="123"/>
    </row>
    <row r="176" spans="1:10" ht="15">
      <c r="A176" s="99" t="s">
        <v>58</v>
      </c>
      <c r="B176" s="122" t="s">
        <v>59</v>
      </c>
      <c r="C176" s="123"/>
      <c r="D176" s="100">
        <v>32500</v>
      </c>
      <c r="E176" s="100">
        <v>2500</v>
      </c>
      <c r="F176" s="149">
        <v>7.69</v>
      </c>
      <c r="G176" s="149"/>
      <c r="H176" s="149">
        <v>35000</v>
      </c>
      <c r="I176" s="123"/>
      <c r="J176" s="123"/>
    </row>
    <row r="177" spans="1:10" ht="15">
      <c r="A177" s="99" t="s">
        <v>62</v>
      </c>
      <c r="B177" s="122" t="s">
        <v>63</v>
      </c>
      <c r="C177" s="123"/>
      <c r="D177" s="100">
        <v>1500</v>
      </c>
      <c r="E177" s="100">
        <v>30000</v>
      </c>
      <c r="F177" s="149">
        <v>2000</v>
      </c>
      <c r="G177" s="149"/>
      <c r="H177" s="149">
        <v>31500</v>
      </c>
      <c r="I177" s="123"/>
      <c r="J177" s="123"/>
    </row>
    <row r="178" spans="1:10" ht="15">
      <c r="A178" s="99" t="s">
        <v>64</v>
      </c>
      <c r="B178" s="122" t="s">
        <v>65</v>
      </c>
      <c r="C178" s="123"/>
      <c r="D178" s="100">
        <v>2000</v>
      </c>
      <c r="E178" s="100">
        <v>0</v>
      </c>
      <c r="F178" s="149">
        <v>0</v>
      </c>
      <c r="G178" s="149"/>
      <c r="H178" s="149">
        <v>2000</v>
      </c>
      <c r="I178" s="123"/>
      <c r="J178" s="123"/>
    </row>
    <row r="179" spans="1:10" ht="33.75">
      <c r="A179" s="93" t="s">
        <v>163</v>
      </c>
      <c r="B179" s="127" t="s">
        <v>164</v>
      </c>
      <c r="C179" s="123"/>
      <c r="D179" s="94">
        <v>27100</v>
      </c>
      <c r="E179" s="94">
        <v>3800</v>
      </c>
      <c r="F179" s="132">
        <v>14.02</v>
      </c>
      <c r="G179" s="132"/>
      <c r="H179" s="132">
        <v>30900</v>
      </c>
      <c r="I179" s="123"/>
      <c r="J179" s="123"/>
    </row>
    <row r="180" spans="1:10" ht="15">
      <c r="A180" s="95" t="s">
        <v>124</v>
      </c>
      <c r="B180" s="124" t="s">
        <v>125</v>
      </c>
      <c r="C180" s="123"/>
      <c r="D180" s="96">
        <v>15000</v>
      </c>
      <c r="E180" s="96">
        <v>3800</v>
      </c>
      <c r="F180" s="133">
        <v>25.33</v>
      </c>
      <c r="G180" s="133"/>
      <c r="H180" s="133">
        <v>18800</v>
      </c>
      <c r="I180" s="123"/>
      <c r="J180" s="123"/>
    </row>
    <row r="181" spans="1:10" ht="33.75">
      <c r="A181" s="97" t="s">
        <v>155</v>
      </c>
      <c r="B181" s="125" t="s">
        <v>156</v>
      </c>
      <c r="C181" s="123"/>
      <c r="D181" s="98">
        <v>15000</v>
      </c>
      <c r="E181" s="98">
        <v>3800</v>
      </c>
      <c r="F181" s="134">
        <v>25.33</v>
      </c>
      <c r="G181" s="134"/>
      <c r="H181" s="134">
        <v>18800</v>
      </c>
      <c r="I181" s="123"/>
      <c r="J181" s="123"/>
    </row>
    <row r="182" spans="1:10" ht="15">
      <c r="A182" s="99" t="s">
        <v>48</v>
      </c>
      <c r="B182" s="122" t="s">
        <v>49</v>
      </c>
      <c r="C182" s="123"/>
      <c r="D182" s="100">
        <v>15000</v>
      </c>
      <c r="E182" s="100">
        <v>900</v>
      </c>
      <c r="F182" s="149">
        <v>6</v>
      </c>
      <c r="G182" s="149"/>
      <c r="H182" s="149">
        <v>15900</v>
      </c>
      <c r="I182" s="123"/>
      <c r="J182" s="123"/>
    </row>
    <row r="183" spans="1:10" ht="15">
      <c r="A183" s="99" t="s">
        <v>50</v>
      </c>
      <c r="B183" s="122" t="s">
        <v>51</v>
      </c>
      <c r="C183" s="123"/>
      <c r="D183" s="100">
        <v>15000</v>
      </c>
      <c r="E183" s="100">
        <v>0</v>
      </c>
      <c r="F183" s="149">
        <v>0</v>
      </c>
      <c r="G183" s="149"/>
      <c r="H183" s="149">
        <v>15000</v>
      </c>
      <c r="I183" s="123"/>
      <c r="J183" s="123"/>
    </row>
    <row r="184" spans="1:10" ht="15">
      <c r="A184" s="99" t="s">
        <v>54</v>
      </c>
      <c r="B184" s="122" t="s">
        <v>55</v>
      </c>
      <c r="C184" s="123"/>
      <c r="D184" s="100">
        <v>0</v>
      </c>
      <c r="E184" s="100">
        <v>900</v>
      </c>
      <c r="F184" s="149">
        <v>100</v>
      </c>
      <c r="G184" s="149"/>
      <c r="H184" s="149">
        <v>900</v>
      </c>
      <c r="I184" s="123"/>
      <c r="J184" s="123"/>
    </row>
    <row r="185" spans="1:10" ht="15">
      <c r="A185" s="99" t="s">
        <v>56</v>
      </c>
      <c r="B185" s="122" t="s">
        <v>57</v>
      </c>
      <c r="C185" s="123"/>
      <c r="D185" s="100">
        <v>0</v>
      </c>
      <c r="E185" s="100">
        <v>2900</v>
      </c>
      <c r="F185" s="149">
        <v>100</v>
      </c>
      <c r="G185" s="149"/>
      <c r="H185" s="149">
        <v>2900</v>
      </c>
      <c r="I185" s="123"/>
      <c r="J185" s="123"/>
    </row>
    <row r="186" spans="1:10" ht="15">
      <c r="A186" s="99" t="s">
        <v>58</v>
      </c>
      <c r="B186" s="122" t="s">
        <v>59</v>
      </c>
      <c r="C186" s="123"/>
      <c r="D186" s="100">
        <v>0</v>
      </c>
      <c r="E186" s="100">
        <v>900</v>
      </c>
      <c r="F186" s="149">
        <v>100</v>
      </c>
      <c r="G186" s="149"/>
      <c r="H186" s="149">
        <v>900</v>
      </c>
      <c r="I186" s="123"/>
      <c r="J186" s="123"/>
    </row>
    <row r="187" spans="1:10" ht="15">
      <c r="A187" s="99" t="s">
        <v>64</v>
      </c>
      <c r="B187" s="122" t="s">
        <v>65</v>
      </c>
      <c r="C187" s="123"/>
      <c r="D187" s="100">
        <v>0</v>
      </c>
      <c r="E187" s="100">
        <v>2000</v>
      </c>
      <c r="F187" s="149">
        <v>100</v>
      </c>
      <c r="G187" s="149"/>
      <c r="H187" s="149">
        <v>2000</v>
      </c>
      <c r="I187" s="123"/>
      <c r="J187" s="123"/>
    </row>
    <row r="188" spans="1:10" ht="15">
      <c r="A188" s="95" t="s">
        <v>128</v>
      </c>
      <c r="B188" s="124" t="s">
        <v>129</v>
      </c>
      <c r="C188" s="123"/>
      <c r="D188" s="96">
        <v>12100</v>
      </c>
      <c r="E188" s="96">
        <v>0</v>
      </c>
      <c r="F188" s="133">
        <v>0</v>
      </c>
      <c r="G188" s="133"/>
      <c r="H188" s="133">
        <v>12100</v>
      </c>
      <c r="I188" s="123"/>
      <c r="J188" s="123"/>
    </row>
    <row r="189" spans="1:10" ht="33.75">
      <c r="A189" s="97" t="s">
        <v>155</v>
      </c>
      <c r="B189" s="125" t="s">
        <v>156</v>
      </c>
      <c r="C189" s="123"/>
      <c r="D189" s="98">
        <v>12100</v>
      </c>
      <c r="E189" s="98">
        <v>0</v>
      </c>
      <c r="F189" s="134">
        <v>0</v>
      </c>
      <c r="G189" s="134"/>
      <c r="H189" s="134">
        <v>12100</v>
      </c>
      <c r="I189" s="123"/>
      <c r="J189" s="123"/>
    </row>
    <row r="190" spans="1:10" ht="15">
      <c r="A190" s="99" t="s">
        <v>48</v>
      </c>
      <c r="B190" s="122" t="s">
        <v>49</v>
      </c>
      <c r="C190" s="123"/>
      <c r="D190" s="100">
        <v>11200</v>
      </c>
      <c r="E190" s="100">
        <v>0</v>
      </c>
      <c r="F190" s="149">
        <v>0</v>
      </c>
      <c r="G190" s="149"/>
      <c r="H190" s="149">
        <v>11200</v>
      </c>
      <c r="I190" s="123"/>
      <c r="J190" s="123"/>
    </row>
    <row r="191" spans="1:10" ht="15">
      <c r="A191" s="99" t="s">
        <v>50</v>
      </c>
      <c r="B191" s="122" t="s">
        <v>51</v>
      </c>
      <c r="C191" s="123"/>
      <c r="D191" s="100">
        <v>8300</v>
      </c>
      <c r="E191" s="100">
        <v>0</v>
      </c>
      <c r="F191" s="149">
        <v>0</v>
      </c>
      <c r="G191" s="149"/>
      <c r="H191" s="149">
        <v>8300</v>
      </c>
      <c r="I191" s="123"/>
      <c r="J191" s="123"/>
    </row>
    <row r="192" spans="1:10" ht="15">
      <c r="A192" s="99" t="s">
        <v>52</v>
      </c>
      <c r="B192" s="122" t="s">
        <v>53</v>
      </c>
      <c r="C192" s="123"/>
      <c r="D192" s="100">
        <v>1500</v>
      </c>
      <c r="E192" s="100">
        <v>0</v>
      </c>
      <c r="F192" s="149">
        <v>0</v>
      </c>
      <c r="G192" s="149"/>
      <c r="H192" s="149">
        <v>1500</v>
      </c>
      <c r="I192" s="123"/>
      <c r="J192" s="123"/>
    </row>
    <row r="193" spans="1:10" ht="15">
      <c r="A193" s="99" t="s">
        <v>54</v>
      </c>
      <c r="B193" s="122" t="s">
        <v>55</v>
      </c>
      <c r="C193" s="123"/>
      <c r="D193" s="100">
        <v>1400</v>
      </c>
      <c r="E193" s="100">
        <v>0</v>
      </c>
      <c r="F193" s="149">
        <v>0</v>
      </c>
      <c r="G193" s="149"/>
      <c r="H193" s="149">
        <v>1400</v>
      </c>
      <c r="I193" s="123"/>
      <c r="J193" s="123"/>
    </row>
    <row r="194" spans="1:10" ht="15">
      <c r="A194" s="99" t="s">
        <v>56</v>
      </c>
      <c r="B194" s="122" t="s">
        <v>57</v>
      </c>
      <c r="C194" s="123"/>
      <c r="D194" s="100">
        <v>900</v>
      </c>
      <c r="E194" s="100">
        <v>0</v>
      </c>
      <c r="F194" s="149">
        <v>0</v>
      </c>
      <c r="G194" s="149"/>
      <c r="H194" s="149">
        <v>900</v>
      </c>
      <c r="I194" s="123"/>
      <c r="J194" s="123"/>
    </row>
    <row r="195" spans="1:10" ht="15">
      <c r="A195" s="99" t="s">
        <v>58</v>
      </c>
      <c r="B195" s="122" t="s">
        <v>59</v>
      </c>
      <c r="C195" s="123"/>
      <c r="D195" s="100">
        <v>900</v>
      </c>
      <c r="E195" s="100">
        <v>0</v>
      </c>
      <c r="F195" s="149">
        <v>0</v>
      </c>
      <c r="G195" s="149"/>
      <c r="H195" s="149">
        <v>900</v>
      </c>
      <c r="I195" s="123"/>
      <c r="J195" s="123"/>
    </row>
    <row r="196" spans="1:10" ht="33.75">
      <c r="A196" s="93" t="s">
        <v>165</v>
      </c>
      <c r="B196" s="127" t="s">
        <v>166</v>
      </c>
      <c r="C196" s="123"/>
      <c r="D196" s="94">
        <v>650000</v>
      </c>
      <c r="E196" s="94">
        <v>-132000</v>
      </c>
      <c r="F196" s="132">
        <v>-20.309999999999999</v>
      </c>
      <c r="G196" s="132"/>
      <c r="H196" s="132">
        <v>518000</v>
      </c>
      <c r="I196" s="123"/>
      <c r="J196" s="123"/>
    </row>
    <row r="197" spans="1:10" ht="15">
      <c r="A197" s="95" t="s">
        <v>120</v>
      </c>
      <c r="B197" s="124" t="s">
        <v>121</v>
      </c>
      <c r="C197" s="123"/>
      <c r="D197" s="96">
        <v>300000</v>
      </c>
      <c r="E197" s="96">
        <v>-162000</v>
      </c>
      <c r="F197" s="133">
        <v>-54</v>
      </c>
      <c r="G197" s="133"/>
      <c r="H197" s="133">
        <v>138000</v>
      </c>
      <c r="I197" s="123"/>
      <c r="J197" s="123"/>
    </row>
    <row r="198" spans="1:10" ht="33.75">
      <c r="A198" s="97" t="s">
        <v>122</v>
      </c>
      <c r="B198" s="125" t="s">
        <v>123</v>
      </c>
      <c r="C198" s="123"/>
      <c r="D198" s="98">
        <v>300000</v>
      </c>
      <c r="E198" s="98">
        <v>-162000</v>
      </c>
      <c r="F198" s="134">
        <v>-54</v>
      </c>
      <c r="G198" s="134"/>
      <c r="H198" s="134">
        <v>138000</v>
      </c>
      <c r="I198" s="123"/>
      <c r="J198" s="123"/>
    </row>
    <row r="199" spans="1:10" ht="15">
      <c r="A199" s="99" t="s">
        <v>48</v>
      </c>
      <c r="B199" s="122" t="s">
        <v>49</v>
      </c>
      <c r="C199" s="123"/>
      <c r="D199" s="100">
        <v>280000</v>
      </c>
      <c r="E199" s="100">
        <v>-152000</v>
      </c>
      <c r="F199" s="149">
        <v>-54.29</v>
      </c>
      <c r="G199" s="149"/>
      <c r="H199" s="149">
        <v>128000</v>
      </c>
      <c r="I199" s="123"/>
      <c r="J199" s="123"/>
    </row>
    <row r="200" spans="1:10" ht="15">
      <c r="A200" s="99" t="s">
        <v>50</v>
      </c>
      <c r="B200" s="122" t="s">
        <v>51</v>
      </c>
      <c r="C200" s="123"/>
      <c r="D200" s="100">
        <v>203000</v>
      </c>
      <c r="E200" s="100">
        <v>-132000</v>
      </c>
      <c r="F200" s="149">
        <v>-65.02</v>
      </c>
      <c r="G200" s="149"/>
      <c r="H200" s="149">
        <v>71000</v>
      </c>
      <c r="I200" s="123"/>
      <c r="J200" s="123"/>
    </row>
    <row r="201" spans="1:10" ht="15">
      <c r="A201" s="99" t="s">
        <v>52</v>
      </c>
      <c r="B201" s="122" t="s">
        <v>53</v>
      </c>
      <c r="C201" s="123"/>
      <c r="D201" s="100">
        <v>45000</v>
      </c>
      <c r="E201" s="100">
        <v>0</v>
      </c>
      <c r="F201" s="149">
        <v>0</v>
      </c>
      <c r="G201" s="149"/>
      <c r="H201" s="149">
        <v>45000</v>
      </c>
      <c r="I201" s="123"/>
      <c r="J201" s="123"/>
    </row>
    <row r="202" spans="1:10" ht="15">
      <c r="A202" s="99" t="s">
        <v>54</v>
      </c>
      <c r="B202" s="122" t="s">
        <v>55</v>
      </c>
      <c r="C202" s="123"/>
      <c r="D202" s="100">
        <v>32000</v>
      </c>
      <c r="E202" s="100">
        <v>-20000</v>
      </c>
      <c r="F202" s="149">
        <v>-62.5</v>
      </c>
      <c r="G202" s="149"/>
      <c r="H202" s="149">
        <v>12000</v>
      </c>
      <c r="I202" s="123"/>
      <c r="J202" s="123"/>
    </row>
    <row r="203" spans="1:10" ht="15">
      <c r="A203" s="99" t="s">
        <v>56</v>
      </c>
      <c r="B203" s="122" t="s">
        <v>57</v>
      </c>
      <c r="C203" s="123"/>
      <c r="D203" s="100">
        <v>20000</v>
      </c>
      <c r="E203" s="100">
        <v>-10000</v>
      </c>
      <c r="F203" s="149">
        <v>-50</v>
      </c>
      <c r="G203" s="149"/>
      <c r="H203" s="149">
        <v>10000</v>
      </c>
      <c r="I203" s="123"/>
      <c r="J203" s="123"/>
    </row>
    <row r="204" spans="1:10" ht="15">
      <c r="A204" s="99" t="s">
        <v>58</v>
      </c>
      <c r="B204" s="122" t="s">
        <v>59</v>
      </c>
      <c r="C204" s="123"/>
      <c r="D204" s="100">
        <v>18000</v>
      </c>
      <c r="E204" s="100">
        <v>-10000</v>
      </c>
      <c r="F204" s="149">
        <v>-55.56</v>
      </c>
      <c r="G204" s="149"/>
      <c r="H204" s="149">
        <v>8000</v>
      </c>
      <c r="I204" s="123"/>
      <c r="J204" s="123"/>
    </row>
    <row r="205" spans="1:10" ht="15">
      <c r="A205" s="99" t="s">
        <v>64</v>
      </c>
      <c r="B205" s="122" t="s">
        <v>65</v>
      </c>
      <c r="C205" s="123"/>
      <c r="D205" s="100">
        <v>2000</v>
      </c>
      <c r="E205" s="100">
        <v>0</v>
      </c>
      <c r="F205" s="149">
        <v>0</v>
      </c>
      <c r="G205" s="149"/>
      <c r="H205" s="149">
        <v>2000</v>
      </c>
      <c r="I205" s="123"/>
      <c r="J205" s="123"/>
    </row>
    <row r="206" spans="1:10" ht="15">
      <c r="A206" s="95" t="s">
        <v>159</v>
      </c>
      <c r="B206" s="124" t="s">
        <v>160</v>
      </c>
      <c r="C206" s="123"/>
      <c r="D206" s="96">
        <v>350000</v>
      </c>
      <c r="E206" s="96">
        <v>30000</v>
      </c>
      <c r="F206" s="133">
        <v>8.57</v>
      </c>
      <c r="G206" s="133"/>
      <c r="H206" s="133">
        <v>380000</v>
      </c>
      <c r="I206" s="123"/>
      <c r="J206" s="123"/>
    </row>
    <row r="207" spans="1:10" ht="33.75">
      <c r="A207" s="97" t="s">
        <v>122</v>
      </c>
      <c r="B207" s="125" t="s">
        <v>123</v>
      </c>
      <c r="C207" s="123"/>
      <c r="D207" s="98">
        <v>350000</v>
      </c>
      <c r="E207" s="98">
        <v>30000</v>
      </c>
      <c r="F207" s="134">
        <v>8.57</v>
      </c>
      <c r="G207" s="134"/>
      <c r="H207" s="134">
        <v>380000</v>
      </c>
      <c r="I207" s="123"/>
      <c r="J207" s="123"/>
    </row>
    <row r="208" spans="1:10" ht="15">
      <c r="A208" s="99" t="s">
        <v>48</v>
      </c>
      <c r="B208" s="122" t="s">
        <v>49</v>
      </c>
      <c r="C208" s="123"/>
      <c r="D208" s="100">
        <v>319600</v>
      </c>
      <c r="E208" s="100">
        <v>29400</v>
      </c>
      <c r="F208" s="149">
        <v>9.1999999999999993</v>
      </c>
      <c r="G208" s="149"/>
      <c r="H208" s="149">
        <v>349000</v>
      </c>
      <c r="I208" s="123"/>
      <c r="J208" s="123"/>
    </row>
    <row r="209" spans="1:10" ht="15">
      <c r="A209" s="99" t="s">
        <v>50</v>
      </c>
      <c r="B209" s="122" t="s">
        <v>51</v>
      </c>
      <c r="C209" s="123"/>
      <c r="D209" s="100">
        <v>276000</v>
      </c>
      <c r="E209" s="100">
        <v>23000</v>
      </c>
      <c r="F209" s="149">
        <v>8.33</v>
      </c>
      <c r="G209" s="149"/>
      <c r="H209" s="149">
        <v>299000</v>
      </c>
      <c r="I209" s="123"/>
      <c r="J209" s="123"/>
    </row>
    <row r="210" spans="1:10" ht="15">
      <c r="A210" s="99" t="s">
        <v>54</v>
      </c>
      <c r="B210" s="122" t="s">
        <v>55</v>
      </c>
      <c r="C210" s="123"/>
      <c r="D210" s="100">
        <v>43600</v>
      </c>
      <c r="E210" s="100">
        <v>6400</v>
      </c>
      <c r="F210" s="149">
        <v>14.68</v>
      </c>
      <c r="G210" s="149"/>
      <c r="H210" s="149">
        <v>50000</v>
      </c>
      <c r="I210" s="123"/>
      <c r="J210" s="123"/>
    </row>
    <row r="211" spans="1:10" ht="15">
      <c r="A211" s="99" t="s">
        <v>56</v>
      </c>
      <c r="B211" s="122" t="s">
        <v>57</v>
      </c>
      <c r="C211" s="123"/>
      <c r="D211" s="100">
        <v>30400</v>
      </c>
      <c r="E211" s="100">
        <v>600</v>
      </c>
      <c r="F211" s="149">
        <v>1.97</v>
      </c>
      <c r="G211" s="149"/>
      <c r="H211" s="149">
        <v>31000</v>
      </c>
      <c r="I211" s="123"/>
      <c r="J211" s="123"/>
    </row>
    <row r="212" spans="1:10" ht="15">
      <c r="A212" s="99" t="s">
        <v>58</v>
      </c>
      <c r="B212" s="122" t="s">
        <v>59</v>
      </c>
      <c r="C212" s="123"/>
      <c r="D212" s="100">
        <v>28400</v>
      </c>
      <c r="E212" s="100">
        <v>600</v>
      </c>
      <c r="F212" s="149">
        <v>2.11</v>
      </c>
      <c r="G212" s="149"/>
      <c r="H212" s="149">
        <v>29000</v>
      </c>
      <c r="I212" s="123"/>
      <c r="J212" s="123"/>
    </row>
    <row r="213" spans="1:10" ht="15">
      <c r="A213" s="99" t="s">
        <v>62</v>
      </c>
      <c r="B213" s="122" t="s">
        <v>63</v>
      </c>
      <c r="C213" s="123"/>
      <c r="D213" s="100">
        <v>2000</v>
      </c>
      <c r="E213" s="100">
        <v>0</v>
      </c>
      <c r="F213" s="149">
        <v>0</v>
      </c>
      <c r="G213" s="149"/>
      <c r="H213" s="149">
        <v>2000</v>
      </c>
      <c r="I213" s="123"/>
      <c r="J213" s="123"/>
    </row>
    <row r="215" spans="1:10">
      <c r="D215" s="101"/>
      <c r="E215" s="101"/>
    </row>
    <row r="216" spans="1:10">
      <c r="D216" s="101"/>
    </row>
    <row r="217" spans="1:10">
      <c r="D217" s="101"/>
    </row>
    <row r="218" spans="1:10">
      <c r="E218" s="101"/>
    </row>
    <row r="219" spans="1:10">
      <c r="D219" s="101"/>
      <c r="E219" s="101"/>
    </row>
    <row r="221" spans="1:10">
      <c r="D221" s="101"/>
    </row>
    <row r="222" spans="1:10">
      <c r="D222" s="101"/>
    </row>
    <row r="223" spans="1:10">
      <c r="D223" s="101"/>
    </row>
    <row r="224" spans="1:10">
      <c r="D224" s="101"/>
    </row>
    <row r="225" spans="4:4">
      <c r="D225" s="101"/>
    </row>
    <row r="226" spans="4:4">
      <c r="D226" s="101"/>
    </row>
  </sheetData>
  <autoFilter ref="A6:J213">
    <filterColumn colId="1" showButton="0"/>
    <filterColumn colId="5" showButton="0"/>
    <filterColumn colId="7" showButton="0"/>
    <filterColumn colId="8" showButton="0"/>
  </autoFilter>
  <mergeCells count="629">
    <mergeCell ref="F211:G211"/>
    <mergeCell ref="H211:J211"/>
    <mergeCell ref="F212:G212"/>
    <mergeCell ref="H212:J212"/>
    <mergeCell ref="F213:G213"/>
    <mergeCell ref="H213:J213"/>
    <mergeCell ref="F208:G208"/>
    <mergeCell ref="H208:J208"/>
    <mergeCell ref="F209:G209"/>
    <mergeCell ref="H209:J209"/>
    <mergeCell ref="F210:G210"/>
    <mergeCell ref="H210:J210"/>
    <mergeCell ref="F205:G205"/>
    <mergeCell ref="H205:J205"/>
    <mergeCell ref="F206:G206"/>
    <mergeCell ref="H206:J206"/>
    <mergeCell ref="F207:G207"/>
    <mergeCell ref="H207:J207"/>
    <mergeCell ref="F202:G202"/>
    <mergeCell ref="H202:J202"/>
    <mergeCell ref="F203:G203"/>
    <mergeCell ref="H203:J203"/>
    <mergeCell ref="F204:G204"/>
    <mergeCell ref="H204:J204"/>
    <mergeCell ref="F199:G199"/>
    <mergeCell ref="H199:J199"/>
    <mergeCell ref="F200:G200"/>
    <mergeCell ref="H200:J200"/>
    <mergeCell ref="F201:G201"/>
    <mergeCell ref="H201:J201"/>
    <mergeCell ref="F196:G196"/>
    <mergeCell ref="H196:J196"/>
    <mergeCell ref="F197:G197"/>
    <mergeCell ref="H197:J197"/>
    <mergeCell ref="F198:G198"/>
    <mergeCell ref="H198:J198"/>
    <mergeCell ref="F193:G193"/>
    <mergeCell ref="H193:J193"/>
    <mergeCell ref="F194:G194"/>
    <mergeCell ref="H194:J194"/>
    <mergeCell ref="F195:G195"/>
    <mergeCell ref="H195:J195"/>
    <mergeCell ref="F190:G190"/>
    <mergeCell ref="H190:J190"/>
    <mergeCell ref="F191:G191"/>
    <mergeCell ref="H191:J191"/>
    <mergeCell ref="F192:G192"/>
    <mergeCell ref="H192:J192"/>
    <mergeCell ref="F187:G187"/>
    <mergeCell ref="H187:J187"/>
    <mergeCell ref="F188:G188"/>
    <mergeCell ref="H188:J188"/>
    <mergeCell ref="F189:G189"/>
    <mergeCell ref="H189:J189"/>
    <mergeCell ref="F184:G184"/>
    <mergeCell ref="H184:J184"/>
    <mergeCell ref="F185:G185"/>
    <mergeCell ref="H185:J185"/>
    <mergeCell ref="F186:G186"/>
    <mergeCell ref="H186:J186"/>
    <mergeCell ref="F181:G181"/>
    <mergeCell ref="H181:J181"/>
    <mergeCell ref="F182:G182"/>
    <mergeCell ref="H182:J182"/>
    <mergeCell ref="F183:G183"/>
    <mergeCell ref="H183:J183"/>
    <mergeCell ref="F178:G178"/>
    <mergeCell ref="H178:J178"/>
    <mergeCell ref="F179:G179"/>
    <mergeCell ref="H179:J179"/>
    <mergeCell ref="F180:G180"/>
    <mergeCell ref="H180:J180"/>
    <mergeCell ref="F175:G175"/>
    <mergeCell ref="H175:J175"/>
    <mergeCell ref="F176:G176"/>
    <mergeCell ref="H176:J176"/>
    <mergeCell ref="F177:G177"/>
    <mergeCell ref="H177:J177"/>
    <mergeCell ref="F172:G172"/>
    <mergeCell ref="H172:J172"/>
    <mergeCell ref="F173:G173"/>
    <mergeCell ref="H173:J173"/>
    <mergeCell ref="F174:G174"/>
    <mergeCell ref="H174:J174"/>
    <mergeCell ref="F169:G169"/>
    <mergeCell ref="H169:J169"/>
    <mergeCell ref="F170:G170"/>
    <mergeCell ref="H170:J170"/>
    <mergeCell ref="F171:G171"/>
    <mergeCell ref="H171:J171"/>
    <mergeCell ref="F166:G166"/>
    <mergeCell ref="H166:J166"/>
    <mergeCell ref="F167:G167"/>
    <mergeCell ref="H167:J167"/>
    <mergeCell ref="F168:G168"/>
    <mergeCell ref="H168:J168"/>
    <mergeCell ref="F163:G163"/>
    <mergeCell ref="H163:J163"/>
    <mergeCell ref="F164:G164"/>
    <mergeCell ref="H164:J164"/>
    <mergeCell ref="F165:G165"/>
    <mergeCell ref="H165:J165"/>
    <mergeCell ref="F160:G160"/>
    <mergeCell ref="H160:J160"/>
    <mergeCell ref="F161:G161"/>
    <mergeCell ref="H161:J161"/>
    <mergeCell ref="F162:G162"/>
    <mergeCell ref="H162:J162"/>
    <mergeCell ref="F157:G157"/>
    <mergeCell ref="H157:J157"/>
    <mergeCell ref="F158:G158"/>
    <mergeCell ref="H158:J158"/>
    <mergeCell ref="F159:G159"/>
    <mergeCell ref="H159:J159"/>
    <mergeCell ref="F154:G154"/>
    <mergeCell ref="H154:J154"/>
    <mergeCell ref="F155:G155"/>
    <mergeCell ref="H155:J155"/>
    <mergeCell ref="F156:G156"/>
    <mergeCell ref="H156:J156"/>
    <mergeCell ref="F151:G151"/>
    <mergeCell ref="H151:J151"/>
    <mergeCell ref="F152:G152"/>
    <mergeCell ref="H152:J152"/>
    <mergeCell ref="F153:G153"/>
    <mergeCell ref="H153:J153"/>
    <mergeCell ref="F148:G148"/>
    <mergeCell ref="H148:J148"/>
    <mergeCell ref="F149:G149"/>
    <mergeCell ref="H149:J149"/>
    <mergeCell ref="F150:G150"/>
    <mergeCell ref="H150:J150"/>
    <mergeCell ref="F145:G145"/>
    <mergeCell ref="H145:J145"/>
    <mergeCell ref="F146:G146"/>
    <mergeCell ref="H146:J146"/>
    <mergeCell ref="F147:G147"/>
    <mergeCell ref="H147:J147"/>
    <mergeCell ref="F142:G142"/>
    <mergeCell ref="H142:J142"/>
    <mergeCell ref="F143:G143"/>
    <mergeCell ref="H143:J143"/>
    <mergeCell ref="F144:G144"/>
    <mergeCell ref="H144:J144"/>
    <mergeCell ref="F139:G139"/>
    <mergeCell ref="H139:J139"/>
    <mergeCell ref="F140:G140"/>
    <mergeCell ref="H140:J140"/>
    <mergeCell ref="F141:G141"/>
    <mergeCell ref="H141:J141"/>
    <mergeCell ref="F136:G136"/>
    <mergeCell ref="H136:J136"/>
    <mergeCell ref="F137:G137"/>
    <mergeCell ref="H137:J137"/>
    <mergeCell ref="F138:G138"/>
    <mergeCell ref="H138:J138"/>
    <mergeCell ref="F133:G133"/>
    <mergeCell ref="H133:J133"/>
    <mergeCell ref="F134:G134"/>
    <mergeCell ref="H134:J134"/>
    <mergeCell ref="F135:G135"/>
    <mergeCell ref="H135:J135"/>
    <mergeCell ref="F130:G130"/>
    <mergeCell ref="H130:J130"/>
    <mergeCell ref="F131:G131"/>
    <mergeCell ref="H131:J131"/>
    <mergeCell ref="F132:G132"/>
    <mergeCell ref="H132:J132"/>
    <mergeCell ref="F127:G127"/>
    <mergeCell ref="H127:J127"/>
    <mergeCell ref="F128:G128"/>
    <mergeCell ref="H128:J128"/>
    <mergeCell ref="F129:G129"/>
    <mergeCell ref="H129:J129"/>
    <mergeCell ref="F124:G124"/>
    <mergeCell ref="H124:J124"/>
    <mergeCell ref="F125:G125"/>
    <mergeCell ref="H125:J125"/>
    <mergeCell ref="F126:G126"/>
    <mergeCell ref="H126:J126"/>
    <mergeCell ref="F121:G121"/>
    <mergeCell ref="H121:J121"/>
    <mergeCell ref="F122:G122"/>
    <mergeCell ref="H122:J122"/>
    <mergeCell ref="F123:G123"/>
    <mergeCell ref="H123:J123"/>
    <mergeCell ref="F118:G118"/>
    <mergeCell ref="H118:J118"/>
    <mergeCell ref="F119:G119"/>
    <mergeCell ref="H119:J119"/>
    <mergeCell ref="F120:G120"/>
    <mergeCell ref="H120:J120"/>
    <mergeCell ref="F115:G115"/>
    <mergeCell ref="H115:J115"/>
    <mergeCell ref="F116:G116"/>
    <mergeCell ref="H116:J116"/>
    <mergeCell ref="F117:G117"/>
    <mergeCell ref="H117:J117"/>
    <mergeCell ref="F112:G112"/>
    <mergeCell ref="H112:J112"/>
    <mergeCell ref="F113:G113"/>
    <mergeCell ref="H113:J113"/>
    <mergeCell ref="F114:G114"/>
    <mergeCell ref="H114:J114"/>
    <mergeCell ref="F109:G109"/>
    <mergeCell ref="H109:J109"/>
    <mergeCell ref="F110:G110"/>
    <mergeCell ref="H110:J110"/>
    <mergeCell ref="F111:G111"/>
    <mergeCell ref="H111:J111"/>
    <mergeCell ref="F106:G106"/>
    <mergeCell ref="H106:J106"/>
    <mergeCell ref="F107:G107"/>
    <mergeCell ref="H107:J107"/>
    <mergeCell ref="F108:G108"/>
    <mergeCell ref="H108:J108"/>
    <mergeCell ref="F103:G103"/>
    <mergeCell ref="H103:J103"/>
    <mergeCell ref="F104:G104"/>
    <mergeCell ref="H104:J104"/>
    <mergeCell ref="F105:G105"/>
    <mergeCell ref="H105:J105"/>
    <mergeCell ref="F100:G100"/>
    <mergeCell ref="H100:J100"/>
    <mergeCell ref="F101:G101"/>
    <mergeCell ref="H101:J101"/>
    <mergeCell ref="F102:G102"/>
    <mergeCell ref="H102:J102"/>
    <mergeCell ref="F97:G97"/>
    <mergeCell ref="H97:J97"/>
    <mergeCell ref="F98:G98"/>
    <mergeCell ref="H98:J98"/>
    <mergeCell ref="F99:G99"/>
    <mergeCell ref="H99:J99"/>
    <mergeCell ref="F94:G94"/>
    <mergeCell ref="H94:J94"/>
    <mergeCell ref="F95:G95"/>
    <mergeCell ref="H95:J95"/>
    <mergeCell ref="F96:G96"/>
    <mergeCell ref="H96:J96"/>
    <mergeCell ref="F91:G91"/>
    <mergeCell ref="H91:J91"/>
    <mergeCell ref="F92:G92"/>
    <mergeCell ref="H92:J92"/>
    <mergeCell ref="F93:G93"/>
    <mergeCell ref="H93:J93"/>
    <mergeCell ref="F88:G88"/>
    <mergeCell ref="H88:J88"/>
    <mergeCell ref="F89:G89"/>
    <mergeCell ref="H89:J89"/>
    <mergeCell ref="F90:G90"/>
    <mergeCell ref="H90:J90"/>
    <mergeCell ref="F85:G85"/>
    <mergeCell ref="H85:J85"/>
    <mergeCell ref="F86:G86"/>
    <mergeCell ref="H86:J86"/>
    <mergeCell ref="F87:G87"/>
    <mergeCell ref="H87:J87"/>
    <mergeCell ref="F82:G82"/>
    <mergeCell ref="H82:J82"/>
    <mergeCell ref="F83:G83"/>
    <mergeCell ref="H83:J83"/>
    <mergeCell ref="F84:G84"/>
    <mergeCell ref="H84:J84"/>
    <mergeCell ref="F79:G79"/>
    <mergeCell ref="H79:J79"/>
    <mergeCell ref="F80:G80"/>
    <mergeCell ref="H80:J80"/>
    <mergeCell ref="F81:G81"/>
    <mergeCell ref="H81:J81"/>
    <mergeCell ref="F76:G76"/>
    <mergeCell ref="H76:J76"/>
    <mergeCell ref="F77:G77"/>
    <mergeCell ref="H77:J77"/>
    <mergeCell ref="F78:G78"/>
    <mergeCell ref="H78:J78"/>
    <mergeCell ref="F73:G73"/>
    <mergeCell ref="H73:J73"/>
    <mergeCell ref="F74:G74"/>
    <mergeCell ref="H74:J74"/>
    <mergeCell ref="F75:G75"/>
    <mergeCell ref="H75:J75"/>
    <mergeCell ref="F70:G70"/>
    <mergeCell ref="H70:J70"/>
    <mergeCell ref="F71:G71"/>
    <mergeCell ref="H71:J71"/>
    <mergeCell ref="F72:G72"/>
    <mergeCell ref="H72:J72"/>
    <mergeCell ref="F67:G67"/>
    <mergeCell ref="H67:J67"/>
    <mergeCell ref="F68:G68"/>
    <mergeCell ref="H68:J68"/>
    <mergeCell ref="F69:G69"/>
    <mergeCell ref="H69:J69"/>
    <mergeCell ref="F64:G64"/>
    <mergeCell ref="H64:J64"/>
    <mergeCell ref="F65:G65"/>
    <mergeCell ref="H65:J65"/>
    <mergeCell ref="F66:G66"/>
    <mergeCell ref="H66:J66"/>
    <mergeCell ref="F61:G61"/>
    <mergeCell ref="H61:J61"/>
    <mergeCell ref="F62:G62"/>
    <mergeCell ref="H62:J62"/>
    <mergeCell ref="F63:G63"/>
    <mergeCell ref="H63:J63"/>
    <mergeCell ref="F58:G58"/>
    <mergeCell ref="H58:J58"/>
    <mergeCell ref="F59:G59"/>
    <mergeCell ref="H59:J59"/>
    <mergeCell ref="F60:G60"/>
    <mergeCell ref="H60:J60"/>
    <mergeCell ref="F55:G55"/>
    <mergeCell ref="H55:J55"/>
    <mergeCell ref="F56:G56"/>
    <mergeCell ref="H56:J56"/>
    <mergeCell ref="F57:G57"/>
    <mergeCell ref="H57:J57"/>
    <mergeCell ref="F52:G52"/>
    <mergeCell ref="H52:J52"/>
    <mergeCell ref="F53:G53"/>
    <mergeCell ref="H53:J53"/>
    <mergeCell ref="F54:G54"/>
    <mergeCell ref="H54:J54"/>
    <mergeCell ref="F49:G49"/>
    <mergeCell ref="H49:J49"/>
    <mergeCell ref="F50:G50"/>
    <mergeCell ref="H50:J50"/>
    <mergeCell ref="F51:G51"/>
    <mergeCell ref="H51:J51"/>
    <mergeCell ref="F46:G46"/>
    <mergeCell ref="H46:J46"/>
    <mergeCell ref="F47:G47"/>
    <mergeCell ref="H47:J47"/>
    <mergeCell ref="F48:G48"/>
    <mergeCell ref="H48:J48"/>
    <mergeCell ref="F43:G43"/>
    <mergeCell ref="H43:J43"/>
    <mergeCell ref="F44:G44"/>
    <mergeCell ref="H44:J44"/>
    <mergeCell ref="F45:G45"/>
    <mergeCell ref="H45:J45"/>
    <mergeCell ref="F40:G40"/>
    <mergeCell ref="H40:J40"/>
    <mergeCell ref="F41:G41"/>
    <mergeCell ref="H41:J41"/>
    <mergeCell ref="F42:G42"/>
    <mergeCell ref="H42:J42"/>
    <mergeCell ref="F37:G37"/>
    <mergeCell ref="H37:J37"/>
    <mergeCell ref="F38:G38"/>
    <mergeCell ref="H38:J38"/>
    <mergeCell ref="F39:G39"/>
    <mergeCell ref="H39:J39"/>
    <mergeCell ref="F34:G34"/>
    <mergeCell ref="H34:J34"/>
    <mergeCell ref="F35:G35"/>
    <mergeCell ref="H35:J35"/>
    <mergeCell ref="F36:G36"/>
    <mergeCell ref="H36:J36"/>
    <mergeCell ref="F31:G31"/>
    <mergeCell ref="H31:J31"/>
    <mergeCell ref="F32:G32"/>
    <mergeCell ref="H32:J32"/>
    <mergeCell ref="F33:G33"/>
    <mergeCell ref="H33:J33"/>
    <mergeCell ref="F28:G28"/>
    <mergeCell ref="H28:J28"/>
    <mergeCell ref="F29:G29"/>
    <mergeCell ref="H29:J29"/>
    <mergeCell ref="F30:G30"/>
    <mergeCell ref="H30:J30"/>
    <mergeCell ref="F25:G25"/>
    <mergeCell ref="H25:J25"/>
    <mergeCell ref="F26:G26"/>
    <mergeCell ref="H26:J26"/>
    <mergeCell ref="F27:G27"/>
    <mergeCell ref="H27:J27"/>
    <mergeCell ref="F22:G22"/>
    <mergeCell ref="H22:J22"/>
    <mergeCell ref="F23:G23"/>
    <mergeCell ref="H23:J23"/>
    <mergeCell ref="F24:G24"/>
    <mergeCell ref="H24:J24"/>
    <mergeCell ref="F19:G19"/>
    <mergeCell ref="H19:J19"/>
    <mergeCell ref="F20:G20"/>
    <mergeCell ref="H20:J20"/>
    <mergeCell ref="F21:G21"/>
    <mergeCell ref="H21:J21"/>
    <mergeCell ref="F16:G16"/>
    <mergeCell ref="H16:J16"/>
    <mergeCell ref="F17:G17"/>
    <mergeCell ref="H17:J17"/>
    <mergeCell ref="F18:G18"/>
    <mergeCell ref="H18:J18"/>
    <mergeCell ref="F10:G10"/>
    <mergeCell ref="H10:J10"/>
    <mergeCell ref="F11:G11"/>
    <mergeCell ref="H11:J11"/>
    <mergeCell ref="B6:C6"/>
    <mergeCell ref="B7:C7"/>
    <mergeCell ref="F7:G7"/>
    <mergeCell ref="F6:G6"/>
    <mergeCell ref="H6:J6"/>
    <mergeCell ref="H7:J7"/>
    <mergeCell ref="B8:C8"/>
    <mergeCell ref="F8:G8"/>
    <mergeCell ref="H8:J8"/>
    <mergeCell ref="B9:C9"/>
    <mergeCell ref="F9:G9"/>
    <mergeCell ref="H9:J9"/>
    <mergeCell ref="F12:G12"/>
    <mergeCell ref="H12:J12"/>
    <mergeCell ref="F13:G13"/>
    <mergeCell ref="H13:J13"/>
    <mergeCell ref="F14:G14"/>
    <mergeCell ref="H14:J14"/>
    <mergeCell ref="F15:G15"/>
    <mergeCell ref="H15:J15"/>
    <mergeCell ref="B212:C212"/>
    <mergeCell ref="B202:C202"/>
    <mergeCell ref="B203:C203"/>
    <mergeCell ref="B200:C200"/>
    <mergeCell ref="B201:C201"/>
    <mergeCell ref="B198:C198"/>
    <mergeCell ref="B199:C199"/>
    <mergeCell ref="B196:C196"/>
    <mergeCell ref="B197:C197"/>
    <mergeCell ref="B194:C194"/>
    <mergeCell ref="B195:C195"/>
    <mergeCell ref="B192:C192"/>
    <mergeCell ref="B193:C193"/>
    <mergeCell ref="B190:C190"/>
    <mergeCell ref="B191:C191"/>
    <mergeCell ref="B188:C188"/>
    <mergeCell ref="B213:C213"/>
    <mergeCell ref="B210:C210"/>
    <mergeCell ref="B211:C211"/>
    <mergeCell ref="B208:C208"/>
    <mergeCell ref="B209:C209"/>
    <mergeCell ref="B206:C206"/>
    <mergeCell ref="B207:C207"/>
    <mergeCell ref="B204:C204"/>
    <mergeCell ref="B205:C205"/>
    <mergeCell ref="B189:C189"/>
    <mergeCell ref="B186:C186"/>
    <mergeCell ref="B187:C187"/>
    <mergeCell ref="B184:C184"/>
    <mergeCell ref="B185:C185"/>
    <mergeCell ref="B182:C182"/>
    <mergeCell ref="B183:C183"/>
    <mergeCell ref="B180:C180"/>
    <mergeCell ref="B181:C181"/>
    <mergeCell ref="B178:C178"/>
    <mergeCell ref="B179:C179"/>
    <mergeCell ref="B176:C176"/>
    <mergeCell ref="B177:C177"/>
    <mergeCell ref="B174:C174"/>
    <mergeCell ref="B175:C175"/>
    <mergeCell ref="B172:C172"/>
    <mergeCell ref="B173:C173"/>
    <mergeCell ref="B170:C170"/>
    <mergeCell ref="B171:C171"/>
    <mergeCell ref="B168:C168"/>
    <mergeCell ref="B169:C169"/>
    <mergeCell ref="B166:C166"/>
    <mergeCell ref="B167:C167"/>
    <mergeCell ref="B164:C164"/>
    <mergeCell ref="B165:C165"/>
    <mergeCell ref="B162:C162"/>
    <mergeCell ref="B163:C163"/>
    <mergeCell ref="B160:C160"/>
    <mergeCell ref="B161:C161"/>
    <mergeCell ref="B158:C158"/>
    <mergeCell ref="B159:C159"/>
    <mergeCell ref="B156:C156"/>
    <mergeCell ref="B157:C157"/>
    <mergeCell ref="B154:C154"/>
    <mergeCell ref="B155:C155"/>
    <mergeCell ref="B152:C152"/>
    <mergeCell ref="B153:C153"/>
    <mergeCell ref="B150:C150"/>
    <mergeCell ref="B151:C151"/>
    <mergeCell ref="B148:C148"/>
    <mergeCell ref="B149:C149"/>
    <mergeCell ref="B146:C146"/>
    <mergeCell ref="B147:C147"/>
    <mergeCell ref="B144:C144"/>
    <mergeCell ref="B145:C145"/>
    <mergeCell ref="B142:C142"/>
    <mergeCell ref="B143:C143"/>
    <mergeCell ref="B140:C140"/>
    <mergeCell ref="B141:C141"/>
    <mergeCell ref="B138:C138"/>
    <mergeCell ref="B139:C139"/>
    <mergeCell ref="B136:C136"/>
    <mergeCell ref="B137:C137"/>
    <mergeCell ref="B134:C134"/>
    <mergeCell ref="B135:C135"/>
    <mergeCell ref="B132:C132"/>
    <mergeCell ref="B133:C133"/>
    <mergeCell ref="B130:C130"/>
    <mergeCell ref="B131:C131"/>
    <mergeCell ref="B128:C128"/>
    <mergeCell ref="B129:C129"/>
    <mergeCell ref="B126:C126"/>
    <mergeCell ref="B127:C127"/>
    <mergeCell ref="B124:C124"/>
    <mergeCell ref="B125:C125"/>
    <mergeCell ref="B122:C122"/>
    <mergeCell ref="B123:C123"/>
    <mergeCell ref="B120:C120"/>
    <mergeCell ref="B121:C121"/>
    <mergeCell ref="B118:C118"/>
    <mergeCell ref="B119:C119"/>
    <mergeCell ref="B116:C116"/>
    <mergeCell ref="B117:C117"/>
    <mergeCell ref="B114:C114"/>
    <mergeCell ref="B115:C115"/>
    <mergeCell ref="B112:C112"/>
    <mergeCell ref="B113:C113"/>
    <mergeCell ref="B110:C110"/>
    <mergeCell ref="B111:C111"/>
    <mergeCell ref="B108:C108"/>
    <mergeCell ref="B109:C109"/>
    <mergeCell ref="B106:C106"/>
    <mergeCell ref="B107:C107"/>
    <mergeCell ref="B104:C104"/>
    <mergeCell ref="B105:C105"/>
    <mergeCell ref="B102:C102"/>
    <mergeCell ref="B103:C103"/>
    <mergeCell ref="B100:C100"/>
    <mergeCell ref="B101:C101"/>
    <mergeCell ref="B98:C98"/>
    <mergeCell ref="B99:C99"/>
    <mergeCell ref="B96:C96"/>
    <mergeCell ref="B97:C97"/>
    <mergeCell ref="B94:C94"/>
    <mergeCell ref="B95:C95"/>
    <mergeCell ref="B92:C92"/>
    <mergeCell ref="B93:C93"/>
    <mergeCell ref="B90:C90"/>
    <mergeCell ref="B91:C91"/>
    <mergeCell ref="B88:C88"/>
    <mergeCell ref="B89:C89"/>
    <mergeCell ref="B86:C86"/>
    <mergeCell ref="B87:C87"/>
    <mergeCell ref="B84:C84"/>
    <mergeCell ref="B85:C85"/>
    <mergeCell ref="B82:C82"/>
    <mergeCell ref="B83:C83"/>
    <mergeCell ref="B80:C80"/>
    <mergeCell ref="B81:C81"/>
    <mergeCell ref="B78:C78"/>
    <mergeCell ref="B79:C79"/>
    <mergeCell ref="B76:C76"/>
    <mergeCell ref="B77:C77"/>
    <mergeCell ref="B74:C74"/>
    <mergeCell ref="B75:C75"/>
    <mergeCell ref="B72:C72"/>
    <mergeCell ref="B73:C73"/>
    <mergeCell ref="B70:C70"/>
    <mergeCell ref="B71:C71"/>
    <mergeCell ref="B68:C68"/>
    <mergeCell ref="B69:C69"/>
    <mergeCell ref="B66:C66"/>
    <mergeCell ref="B67:C67"/>
    <mergeCell ref="B64:C64"/>
    <mergeCell ref="B65:C65"/>
    <mergeCell ref="B62:C62"/>
    <mergeCell ref="B63:C63"/>
    <mergeCell ref="B60:C60"/>
    <mergeCell ref="B61:C61"/>
    <mergeCell ref="B58:C58"/>
    <mergeCell ref="B59:C59"/>
    <mergeCell ref="B56:C56"/>
    <mergeCell ref="B57:C57"/>
    <mergeCell ref="B54:C54"/>
    <mergeCell ref="B55:C55"/>
    <mergeCell ref="B52:C52"/>
    <mergeCell ref="B53:C53"/>
    <mergeCell ref="B50:C50"/>
    <mergeCell ref="B51:C51"/>
    <mergeCell ref="B48:C48"/>
    <mergeCell ref="B49:C49"/>
    <mergeCell ref="B46:C46"/>
    <mergeCell ref="B47:C47"/>
    <mergeCell ref="B44:C44"/>
    <mergeCell ref="B45:C45"/>
    <mergeCell ref="B42:C42"/>
    <mergeCell ref="B43:C43"/>
    <mergeCell ref="B40:C40"/>
    <mergeCell ref="B41:C41"/>
    <mergeCell ref="B38:C38"/>
    <mergeCell ref="B39:C39"/>
    <mergeCell ref="B36:C36"/>
    <mergeCell ref="B37:C37"/>
    <mergeCell ref="B34:C34"/>
    <mergeCell ref="B35:C35"/>
    <mergeCell ref="B32:C32"/>
    <mergeCell ref="B33:C33"/>
    <mergeCell ref="B30:C30"/>
    <mergeCell ref="B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A1:D1"/>
    <mergeCell ref="A3:D3"/>
    <mergeCell ref="A4:D4"/>
    <mergeCell ref="B18:C18"/>
    <mergeCell ref="B19:C19"/>
    <mergeCell ref="B16:C16"/>
    <mergeCell ref="B17:C17"/>
    <mergeCell ref="B14:C14"/>
    <mergeCell ref="B15:C15"/>
    <mergeCell ref="B12:C12"/>
    <mergeCell ref="B13:C13"/>
    <mergeCell ref="B10:C10"/>
    <mergeCell ref="B11:C11"/>
    <mergeCell ref="B5:C5"/>
    <mergeCell ref="B2:C2"/>
  </mergeCells>
  <pageMargins left="0.55118110236220474" right="0.55118110236220474" top="0.59055118110236227" bottom="0.39370078740157483" header="0.31496062992125984" footer="0.31496062992125984"/>
  <pageSetup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H10" sqref="H10"/>
    </sheetView>
  </sheetViews>
  <sheetFormatPr defaultRowHeight="12.75"/>
  <cols>
    <col min="1" max="1" width="9.140625" style="42" customWidth="1"/>
    <col min="2" max="8" width="9.140625" style="42"/>
    <col min="9" max="9" width="17.140625" style="42" customWidth="1"/>
    <col min="10" max="256" width="9.140625" style="42"/>
    <col min="257" max="257" width="9.140625" style="42" customWidth="1"/>
    <col min="258" max="512" width="9.140625" style="42"/>
    <col min="513" max="513" width="9.140625" style="42" customWidth="1"/>
    <col min="514" max="768" width="9.140625" style="42"/>
    <col min="769" max="769" width="9.140625" style="42" customWidth="1"/>
    <col min="770" max="1024" width="9.140625" style="42"/>
    <col min="1025" max="1025" width="9.140625" style="42" customWidth="1"/>
    <col min="1026" max="1280" width="9.140625" style="42"/>
    <col min="1281" max="1281" width="9.140625" style="42" customWidth="1"/>
    <col min="1282" max="1536" width="9.140625" style="42"/>
    <col min="1537" max="1537" width="9.140625" style="42" customWidth="1"/>
    <col min="1538" max="1792" width="9.140625" style="42"/>
    <col min="1793" max="1793" width="9.140625" style="42" customWidth="1"/>
    <col min="1794" max="2048" width="9.140625" style="42"/>
    <col min="2049" max="2049" width="9.140625" style="42" customWidth="1"/>
    <col min="2050" max="2304" width="9.140625" style="42"/>
    <col min="2305" max="2305" width="9.140625" style="42" customWidth="1"/>
    <col min="2306" max="2560" width="9.140625" style="42"/>
    <col min="2561" max="2561" width="9.140625" style="42" customWidth="1"/>
    <col min="2562" max="2816" width="9.140625" style="42"/>
    <col min="2817" max="2817" width="9.140625" style="42" customWidth="1"/>
    <col min="2818" max="3072" width="9.140625" style="42"/>
    <col min="3073" max="3073" width="9.140625" style="42" customWidth="1"/>
    <col min="3074" max="3328" width="9.140625" style="42"/>
    <col min="3329" max="3329" width="9.140625" style="42" customWidth="1"/>
    <col min="3330" max="3584" width="9.140625" style="42"/>
    <col min="3585" max="3585" width="9.140625" style="42" customWidth="1"/>
    <col min="3586" max="3840" width="9.140625" style="42"/>
    <col min="3841" max="3841" width="9.140625" style="42" customWidth="1"/>
    <col min="3842" max="4096" width="9.140625" style="42"/>
    <col min="4097" max="4097" width="9.140625" style="42" customWidth="1"/>
    <col min="4098" max="4352" width="9.140625" style="42"/>
    <col min="4353" max="4353" width="9.140625" style="42" customWidth="1"/>
    <col min="4354" max="4608" width="9.140625" style="42"/>
    <col min="4609" max="4609" width="9.140625" style="42" customWidth="1"/>
    <col min="4610" max="4864" width="9.140625" style="42"/>
    <col min="4865" max="4865" width="9.140625" style="42" customWidth="1"/>
    <col min="4866" max="5120" width="9.140625" style="42"/>
    <col min="5121" max="5121" width="9.140625" style="42" customWidth="1"/>
    <col min="5122" max="5376" width="9.140625" style="42"/>
    <col min="5377" max="5377" width="9.140625" style="42" customWidth="1"/>
    <col min="5378" max="5632" width="9.140625" style="42"/>
    <col min="5633" max="5633" width="9.140625" style="42" customWidth="1"/>
    <col min="5634" max="5888" width="9.140625" style="42"/>
    <col min="5889" max="5889" width="9.140625" style="42" customWidth="1"/>
    <col min="5890" max="6144" width="9.140625" style="42"/>
    <col min="6145" max="6145" width="9.140625" style="42" customWidth="1"/>
    <col min="6146" max="6400" width="9.140625" style="42"/>
    <col min="6401" max="6401" width="9.140625" style="42" customWidth="1"/>
    <col min="6402" max="6656" width="9.140625" style="42"/>
    <col min="6657" max="6657" width="9.140625" style="42" customWidth="1"/>
    <col min="6658" max="6912" width="9.140625" style="42"/>
    <col min="6913" max="6913" width="9.140625" style="42" customWidth="1"/>
    <col min="6914" max="7168" width="9.140625" style="42"/>
    <col min="7169" max="7169" width="9.140625" style="42" customWidth="1"/>
    <col min="7170" max="7424" width="9.140625" style="42"/>
    <col min="7425" max="7425" width="9.140625" style="42" customWidth="1"/>
    <col min="7426" max="7680" width="9.140625" style="42"/>
    <col min="7681" max="7681" width="9.140625" style="42" customWidth="1"/>
    <col min="7682" max="7936" width="9.140625" style="42"/>
    <col min="7937" max="7937" width="9.140625" style="42" customWidth="1"/>
    <col min="7938" max="8192" width="9.140625" style="42"/>
    <col min="8193" max="8193" width="9.140625" style="42" customWidth="1"/>
    <col min="8194" max="8448" width="9.140625" style="42"/>
    <col min="8449" max="8449" width="9.140625" style="42" customWidth="1"/>
    <col min="8450" max="8704" width="9.140625" style="42"/>
    <col min="8705" max="8705" width="9.140625" style="42" customWidth="1"/>
    <col min="8706" max="8960" width="9.140625" style="42"/>
    <col min="8961" max="8961" width="9.140625" style="42" customWidth="1"/>
    <col min="8962" max="9216" width="9.140625" style="42"/>
    <col min="9217" max="9217" width="9.140625" style="42" customWidth="1"/>
    <col min="9218" max="9472" width="9.140625" style="42"/>
    <col min="9473" max="9473" width="9.140625" style="42" customWidth="1"/>
    <col min="9474" max="9728" width="9.140625" style="42"/>
    <col min="9729" max="9729" width="9.140625" style="42" customWidth="1"/>
    <col min="9730" max="9984" width="9.140625" style="42"/>
    <col min="9985" max="9985" width="9.140625" style="42" customWidth="1"/>
    <col min="9986" max="10240" width="9.140625" style="42"/>
    <col min="10241" max="10241" width="9.140625" style="42" customWidth="1"/>
    <col min="10242" max="10496" width="9.140625" style="42"/>
    <col min="10497" max="10497" width="9.140625" style="42" customWidth="1"/>
    <col min="10498" max="10752" width="9.140625" style="42"/>
    <col min="10753" max="10753" width="9.140625" style="42" customWidth="1"/>
    <col min="10754" max="11008" width="9.140625" style="42"/>
    <col min="11009" max="11009" width="9.140625" style="42" customWidth="1"/>
    <col min="11010" max="11264" width="9.140625" style="42"/>
    <col min="11265" max="11265" width="9.140625" style="42" customWidth="1"/>
    <col min="11266" max="11520" width="9.140625" style="42"/>
    <col min="11521" max="11521" width="9.140625" style="42" customWidth="1"/>
    <col min="11522" max="11776" width="9.140625" style="42"/>
    <col min="11777" max="11777" width="9.140625" style="42" customWidth="1"/>
    <col min="11778" max="12032" width="9.140625" style="42"/>
    <col min="12033" max="12033" width="9.140625" style="42" customWidth="1"/>
    <col min="12034" max="12288" width="9.140625" style="42"/>
    <col min="12289" max="12289" width="9.140625" style="42" customWidth="1"/>
    <col min="12290" max="12544" width="9.140625" style="42"/>
    <col min="12545" max="12545" width="9.140625" style="42" customWidth="1"/>
    <col min="12546" max="12800" width="9.140625" style="42"/>
    <col min="12801" max="12801" width="9.140625" style="42" customWidth="1"/>
    <col min="12802" max="13056" width="9.140625" style="42"/>
    <col min="13057" max="13057" width="9.140625" style="42" customWidth="1"/>
    <col min="13058" max="13312" width="9.140625" style="42"/>
    <col min="13313" max="13313" width="9.140625" style="42" customWidth="1"/>
    <col min="13314" max="13568" width="9.140625" style="42"/>
    <col min="13569" max="13569" width="9.140625" style="42" customWidth="1"/>
    <col min="13570" max="13824" width="9.140625" style="42"/>
    <col min="13825" max="13825" width="9.140625" style="42" customWidth="1"/>
    <col min="13826" max="14080" width="9.140625" style="42"/>
    <col min="14081" max="14081" width="9.140625" style="42" customWidth="1"/>
    <col min="14082" max="14336" width="9.140625" style="42"/>
    <col min="14337" max="14337" width="9.140625" style="42" customWidth="1"/>
    <col min="14338" max="14592" width="9.140625" style="42"/>
    <col min="14593" max="14593" width="9.140625" style="42" customWidth="1"/>
    <col min="14594" max="14848" width="9.140625" style="42"/>
    <col min="14849" max="14849" width="9.140625" style="42" customWidth="1"/>
    <col min="14850" max="15104" width="9.140625" style="42"/>
    <col min="15105" max="15105" width="9.140625" style="42" customWidth="1"/>
    <col min="15106" max="15360" width="9.140625" style="42"/>
    <col min="15361" max="15361" width="9.140625" style="42" customWidth="1"/>
    <col min="15362" max="15616" width="9.140625" style="42"/>
    <col min="15617" max="15617" width="9.140625" style="42" customWidth="1"/>
    <col min="15618" max="15872" width="9.140625" style="42"/>
    <col min="15873" max="15873" width="9.140625" style="42" customWidth="1"/>
    <col min="15874" max="16128" width="9.140625" style="42"/>
    <col min="16129" max="16129" width="9.140625" style="42" customWidth="1"/>
    <col min="16130" max="16384" width="9.140625" style="42"/>
  </cols>
  <sheetData>
    <row r="1" spans="1:9" ht="15.75">
      <c r="A1" s="51" t="s">
        <v>90</v>
      </c>
      <c r="B1"/>
      <c r="C1"/>
      <c r="D1"/>
      <c r="E1"/>
      <c r="F1"/>
      <c r="G1"/>
      <c r="H1"/>
      <c r="I1"/>
    </row>
    <row r="2" spans="1:9" ht="15">
      <c r="A2"/>
      <c r="B2"/>
      <c r="C2"/>
      <c r="D2"/>
      <c r="E2"/>
      <c r="F2"/>
      <c r="G2"/>
      <c r="H2"/>
      <c r="I2"/>
    </row>
    <row r="3" spans="1:9" ht="15.75">
      <c r="A3" s="150" t="s">
        <v>82</v>
      </c>
      <c r="B3" s="150"/>
      <c r="C3" s="150"/>
      <c r="D3" s="150"/>
      <c r="E3" s="150"/>
      <c r="F3" s="150"/>
      <c r="G3" s="150"/>
      <c r="H3" s="150"/>
      <c r="I3" s="150"/>
    </row>
    <row r="4" spans="1:9" ht="35.25" customHeight="1">
      <c r="A4" s="151" t="s">
        <v>99</v>
      </c>
      <c r="B4" s="151"/>
      <c r="C4" s="151"/>
      <c r="D4" s="151"/>
      <c r="E4" s="151"/>
      <c r="F4" s="151"/>
      <c r="G4" s="151"/>
      <c r="H4" s="151"/>
      <c r="I4" s="151"/>
    </row>
    <row r="5" spans="1:9" ht="15">
      <c r="A5"/>
      <c r="B5"/>
      <c r="C5"/>
      <c r="D5"/>
      <c r="E5"/>
      <c r="F5"/>
      <c r="G5"/>
      <c r="H5"/>
      <c r="I5"/>
    </row>
    <row r="6" spans="1:9" ht="15">
      <c r="A6" s="48" t="s">
        <v>170</v>
      </c>
      <c r="B6"/>
      <c r="C6"/>
      <c r="D6"/>
      <c r="E6"/>
      <c r="F6"/>
      <c r="G6"/>
      <c r="H6"/>
      <c r="I6"/>
    </row>
    <row r="7" spans="1:9" ht="15">
      <c r="A7" s="48" t="s">
        <v>171</v>
      </c>
      <c r="B7"/>
      <c r="C7"/>
      <c r="D7"/>
      <c r="E7"/>
      <c r="F7"/>
      <c r="G7"/>
      <c r="H7"/>
      <c r="I7"/>
    </row>
    <row r="8" spans="1:9" ht="15.75">
      <c r="A8"/>
      <c r="B8"/>
      <c r="C8"/>
      <c r="D8"/>
      <c r="E8"/>
      <c r="F8" s="49"/>
      <c r="G8" s="50" t="s">
        <v>84</v>
      </c>
      <c r="H8" s="49"/>
      <c r="I8"/>
    </row>
    <row r="9" spans="1:9" ht="15.75">
      <c r="A9"/>
      <c r="B9"/>
      <c r="C9"/>
      <c r="D9"/>
      <c r="E9"/>
      <c r="F9" s="49"/>
      <c r="G9" s="50" t="s">
        <v>168</v>
      </c>
      <c r="H9" s="49"/>
      <c r="I9"/>
    </row>
    <row r="10" spans="1:9" ht="15">
      <c r="A10"/>
      <c r="B10"/>
      <c r="C10"/>
      <c r="D10"/>
      <c r="E10"/>
      <c r="F10"/>
      <c r="G10"/>
      <c r="H10"/>
      <c r="I10"/>
    </row>
    <row r="11" spans="1:9" ht="15">
      <c r="A11"/>
      <c r="B11"/>
      <c r="C11"/>
      <c r="D11"/>
      <c r="E11"/>
      <c r="F11"/>
      <c r="G11"/>
      <c r="H11"/>
      <c r="I11"/>
    </row>
  </sheetData>
  <mergeCells count="2">
    <mergeCell ref="A3:I3"/>
    <mergeCell ref="A4:I4"/>
  </mergeCells>
  <pageMargins left="0.70000000000000007" right="0.70000000000000007" top="0.75" bottom="0.75" header="0.30000000000000004" footer="0.30000000000000004"/>
  <pageSetup paperSize="9" scale="9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SAŽETAK</vt:lpstr>
      <vt:lpstr>OPĆI DIO</vt:lpstr>
      <vt:lpstr>POSEBNI DIO</vt:lpstr>
      <vt:lpstr>ZAVRŠNE ODREDBE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Sirovica</dc:creator>
  <cp:lastModifiedBy>racunovodstvo</cp:lastModifiedBy>
  <cp:lastPrinted>2022-06-23T08:20:31Z</cp:lastPrinted>
  <dcterms:created xsi:type="dcterms:W3CDTF">2021-11-06T09:07:31Z</dcterms:created>
  <dcterms:modified xsi:type="dcterms:W3CDTF">2022-06-23T08:20:33Z</dcterms:modified>
</cp:coreProperties>
</file>